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9.- Estado Analìtico del Egreso sep 20\CONAC\"/>
    </mc:Choice>
  </mc:AlternateContent>
  <xr:revisionPtr revIDLastSave="0" documentId="13_ncr:1_{6780D4A4-A498-47AA-9232-7A8AE74B30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DMTVA (a)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(a)'!$B$1:$H$131</definedName>
    <definedName name="FACTOR">[1]ENTORNO!$D$13</definedName>
    <definedName name="Factor_de_Actualizacion_para_llevar_a_pesos_constantes_los">"B/G"</definedName>
    <definedName name="_xlnm.Print_Titles" localSheetId="0">'ADMTVA (a)'!$1:$12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G127" i="1"/>
  <c r="F127" i="1"/>
  <c r="D128" i="1"/>
  <c r="D127" i="1" s="1"/>
  <c r="C127" i="1"/>
  <c r="D126" i="1"/>
  <c r="D125" i="1"/>
  <c r="D124" i="1"/>
  <c r="D123" i="1"/>
  <c r="D122" i="1"/>
  <c r="D121" i="1"/>
  <c r="D120" i="1"/>
  <c r="D119" i="1"/>
  <c r="D118" i="1"/>
  <c r="D117" i="1"/>
  <c r="H115" i="1"/>
  <c r="H114" i="1" s="1"/>
  <c r="H113" i="1" s="1"/>
  <c r="H112" i="1" s="1"/>
  <c r="H111" i="1" s="1"/>
  <c r="G115" i="1"/>
  <c r="G114" i="1" s="1"/>
  <c r="F115" i="1"/>
  <c r="F114" i="1" s="1"/>
  <c r="D116" i="1"/>
  <c r="C115" i="1"/>
  <c r="C114" i="1" s="1"/>
  <c r="H108" i="1"/>
  <c r="H107" i="1" s="1"/>
  <c r="H106" i="1" s="1"/>
  <c r="H104" i="1" s="1"/>
  <c r="G108" i="1"/>
  <c r="G107" i="1" s="1"/>
  <c r="G106" i="1" s="1"/>
  <c r="G104" i="1" s="1"/>
  <c r="F108" i="1"/>
  <c r="F107" i="1" s="1"/>
  <c r="F106" i="1" s="1"/>
  <c r="F104" i="1" s="1"/>
  <c r="D109" i="1"/>
  <c r="D108" i="1" s="1"/>
  <c r="D107" i="1" s="1"/>
  <c r="D106" i="1" s="1"/>
  <c r="D104" i="1" s="1"/>
  <c r="C108" i="1"/>
  <c r="C107" i="1" s="1"/>
  <c r="C106" i="1" s="1"/>
  <c r="C104" i="1" s="1"/>
  <c r="D102" i="1"/>
  <c r="H100" i="1"/>
  <c r="H99" i="1" s="1"/>
  <c r="H98" i="1" s="1"/>
  <c r="G100" i="1"/>
  <c r="G99" i="1" s="1"/>
  <c r="G98" i="1" s="1"/>
  <c r="F100" i="1"/>
  <c r="F99" i="1" s="1"/>
  <c r="F98" i="1" s="1"/>
  <c r="D101" i="1"/>
  <c r="D100" i="1" s="1"/>
  <c r="D99" i="1" s="1"/>
  <c r="D98" i="1" s="1"/>
  <c r="C100" i="1"/>
  <c r="C99" i="1" s="1"/>
  <c r="C98" i="1" s="1"/>
  <c r="D96" i="1"/>
  <c r="D95" i="1"/>
  <c r="H94" i="1"/>
  <c r="G94" i="1"/>
  <c r="F94" i="1"/>
  <c r="E94" i="1"/>
  <c r="C94" i="1"/>
  <c r="D93" i="1"/>
  <c r="D92" i="1"/>
  <c r="C90" i="1"/>
  <c r="D91" i="1"/>
  <c r="H90" i="1"/>
  <c r="G90" i="1"/>
  <c r="F90" i="1"/>
  <c r="E90" i="1"/>
  <c r="D89" i="1"/>
  <c r="D88" i="1"/>
  <c r="D87" i="1"/>
  <c r="D86" i="1"/>
  <c r="C84" i="1"/>
  <c r="D85" i="1"/>
  <c r="H84" i="1"/>
  <c r="G84" i="1"/>
  <c r="F84" i="1"/>
  <c r="E84" i="1"/>
  <c r="D83" i="1"/>
  <c r="H81" i="1"/>
  <c r="G81" i="1"/>
  <c r="F81" i="1"/>
  <c r="D82" i="1"/>
  <c r="C81" i="1"/>
  <c r="D80" i="1"/>
  <c r="D79" i="1"/>
  <c r="H77" i="1"/>
  <c r="G77" i="1"/>
  <c r="F77" i="1"/>
  <c r="D78" i="1"/>
  <c r="C77" i="1"/>
  <c r="D76" i="1"/>
  <c r="C74" i="1"/>
  <c r="D75" i="1"/>
  <c r="H74" i="1"/>
  <c r="G74" i="1"/>
  <c r="F74" i="1"/>
  <c r="E74" i="1"/>
  <c r="D73" i="1"/>
  <c r="H71" i="1"/>
  <c r="G71" i="1"/>
  <c r="F71" i="1"/>
  <c r="D72" i="1"/>
  <c r="C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G51" i="1"/>
  <c r="F51" i="1"/>
  <c r="D52" i="1"/>
  <c r="C51" i="1"/>
  <c r="H51" i="1"/>
  <c r="D49" i="1"/>
  <c r="D48" i="1"/>
  <c r="D47" i="1"/>
  <c r="D46" i="1"/>
  <c r="D45" i="1"/>
  <c r="G43" i="1"/>
  <c r="F43" i="1"/>
  <c r="D44" i="1"/>
  <c r="C43" i="1"/>
  <c r="H43" i="1"/>
  <c r="D42" i="1"/>
  <c r="D41" i="1"/>
  <c r="D40" i="1"/>
  <c r="D39" i="1"/>
  <c r="D38" i="1"/>
  <c r="D37" i="1"/>
  <c r="G35" i="1"/>
  <c r="G17" i="1" s="1"/>
  <c r="F35" i="1"/>
  <c r="F17" i="1" s="1"/>
  <c r="D36" i="1"/>
  <c r="C35" i="1"/>
  <c r="C17" i="1" s="1"/>
  <c r="H35" i="1"/>
  <c r="H1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G113" i="1" l="1"/>
  <c r="G112" i="1" s="1"/>
  <c r="G111" i="1" s="1"/>
  <c r="D74" i="1"/>
  <c r="C113" i="1"/>
  <c r="C112" i="1" s="1"/>
  <c r="C111" i="1" s="1"/>
  <c r="F50" i="1"/>
  <c r="D81" i="1"/>
  <c r="D90" i="1"/>
  <c r="H50" i="1"/>
  <c r="C50" i="1"/>
  <c r="D71" i="1"/>
  <c r="D77" i="1"/>
  <c r="D51" i="1"/>
  <c r="G50" i="1"/>
  <c r="D84" i="1"/>
  <c r="D35" i="1"/>
  <c r="D17" i="1" s="1"/>
  <c r="D94" i="1"/>
  <c r="D115" i="1"/>
  <c r="D114" i="1" s="1"/>
  <c r="D113" i="1" s="1"/>
  <c r="D112" i="1" s="1"/>
  <c r="D111" i="1" s="1"/>
  <c r="C16" i="1"/>
  <c r="F16" i="1"/>
  <c r="G16" i="1"/>
  <c r="D43" i="1"/>
  <c r="H16" i="1"/>
  <c r="F113" i="1"/>
  <c r="F112" i="1" s="1"/>
  <c r="F111" i="1" s="1"/>
  <c r="E35" i="1"/>
  <c r="E17" i="1" s="1"/>
  <c r="E43" i="1"/>
  <c r="E51" i="1"/>
  <c r="E71" i="1"/>
  <c r="E77" i="1"/>
  <c r="E81" i="1"/>
  <c r="E100" i="1"/>
  <c r="E99" i="1" s="1"/>
  <c r="E98" i="1" s="1"/>
  <c r="E108" i="1"/>
  <c r="E107" i="1" s="1"/>
  <c r="E106" i="1" s="1"/>
  <c r="E104" i="1" s="1"/>
  <c r="E115" i="1"/>
  <c r="E114" i="1" s="1"/>
  <c r="E127" i="1"/>
  <c r="F15" i="1" l="1"/>
  <c r="F14" i="1" s="1"/>
  <c r="F13" i="1" s="1"/>
  <c r="C15" i="1"/>
  <c r="C14" i="1" s="1"/>
  <c r="C13" i="1" s="1"/>
  <c r="C129" i="1" s="1"/>
  <c r="E50" i="1"/>
  <c r="E113" i="1"/>
  <c r="E112" i="1" s="1"/>
  <c r="E111" i="1" s="1"/>
  <c r="G15" i="1"/>
  <c r="G14" i="1" s="1"/>
  <c r="G13" i="1" s="1"/>
  <c r="G129" i="1" s="1"/>
  <c r="F129" i="1"/>
  <c r="H15" i="1"/>
  <c r="H14" i="1" s="1"/>
  <c r="H13" i="1" s="1"/>
  <c r="H129" i="1" s="1"/>
  <c r="D50" i="1"/>
  <c r="D16" i="1"/>
  <c r="E16" i="1"/>
  <c r="E15" i="1" s="1"/>
  <c r="E14" i="1" s="1"/>
  <c r="E13" i="1" s="1"/>
  <c r="E129" i="1" l="1"/>
  <c r="D15" i="1"/>
  <c r="D14" i="1" s="1"/>
  <c r="D13" i="1" s="1"/>
  <c r="D129" i="1" s="1"/>
</calcChain>
</file>

<file path=xl/sharedStrings.xml><?xml version="1.0" encoding="utf-8"?>
<sst xmlns="http://schemas.openxmlformats.org/spreadsheetml/2006/main" count="132" uniqueCount="131">
  <si>
    <t>GOBIERNO DEL ESTADO DE QUINTANA ROO</t>
  </si>
  <si>
    <t>ESTADO ANALÍTICO DEL EJERCICIO DEL PRESUPUESTO DE EGRESOS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</si>
  <si>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</si>
  <si>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</si>
  <si>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</si>
  <si>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</si>
  <si>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</si>
  <si>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</si>
  <si>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</si>
  <si>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</si>
  <si>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</si>
  <si>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</si>
  <si>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</si>
  <si>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</si>
  <si>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</si>
  <si>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</si>
  <si>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</si>
  <si>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</si>
  <si>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</si>
  <si>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</si>
  <si>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</si>
  <si>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</si>
  <si>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</si>
  <si>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</si>
  <si>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</si>
  <si>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</si>
  <si>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</si>
  <si>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</si>
  <si>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</si>
  <si>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</si>
  <si>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</si>
  <si>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</si>
  <si>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</si>
  <si>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</si>
  <si>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</si>
  <si>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</si>
  <si>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</si>
  <si>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</si>
  <si>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</si>
  <si>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</si>
  <si>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</si>
  <si>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</si>
  <si>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 xml:space="preserve">Autónomos 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</si>
  <si>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</si>
  <si>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</si>
  <si>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</si>
  <si>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</si>
  <si>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</si>
  <si>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</si>
  <si>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</si>
  <si>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</si>
  <si>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</si>
  <si>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</si>
  <si>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</si>
  <si>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</si>
  <si>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</si>
  <si>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</si>
  <si>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</si>
  <si>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</si>
  <si>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</si>
  <si>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</si>
  <si>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</si>
  <si>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</si>
  <si>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</si>
  <si>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</si>
  <si>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</si>
  <si>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</si>
  <si>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</si>
  <si>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</si>
  <si>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</si>
  <si>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</si>
  <si>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</si>
  <si>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</si>
  <si>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</si>
  <si>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</si>
  <si>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</si>
  <si>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</si>
  <si>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</si>
  <si>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</si>
  <si>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</si>
  <si>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</si>
  <si>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</si>
  <si>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</si>
  <si>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</si>
  <si>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</si>
  <si>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</si>
  <si>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</si>
  <si>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</si>
  <si>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</si>
  <si>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</si>
  <si>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</si>
  <si>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</si>
  <si>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</si>
  <si>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Sectorizada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</si>
  <si>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</si>
  <si>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</si>
  <si>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</si>
  <si>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</si>
  <si>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</si>
  <si>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 xml:space="preserve">Entidades Paraestatales Empresariales No Financieras </t>
  </si>
  <si>
    <t>Administración Portuaria Integral de Quintana Roo, SA de CV</t>
  </si>
  <si>
    <t>VIP Servicios Aéreos Ejecutivos,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</si>
  <si>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</si>
  <si>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</si>
  <si>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</si>
  <si>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</si>
  <si>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</si>
  <si>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</si>
  <si>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</si>
  <si>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</si>
  <si>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</si>
  <si>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 xml:space="preserve">Sector Público No Financiero </t>
  </si>
  <si>
    <t>Gobierno General Municipal</t>
  </si>
  <si>
    <t>Gobierno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</si>
  <si>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</si>
  <si>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</si>
  <si>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</si>
  <si>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</si>
  <si>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</si>
  <si>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</si>
  <si>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</si>
  <si>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</si>
  <si>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</si>
  <si>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</si>
  <si>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</si>
  <si>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</si>
  <si>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</si>
  <si>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Total del Gasto</t>
  </si>
  <si>
    <t>Las cifras pueden presentar diferencias por redondeos.</t>
  </si>
  <si>
    <t>Se incluye la reestructuración y/o refinanciamiento de la deuda pública directa, por la cantidad de 18,736,561,295.00.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</si>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</sst>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[$€-2]* #,##0.00_-;\-[$€-2]* #,##0.00_-;_-[$€-2]* &quot;-&quot;??_-"/>
  </numFmts>
  <fonts count="2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0"/>
      <color rgb="FF0070C0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0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3" fontId="8" fillId="3" borderId="15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4" borderId="7" xfId="2" applyFont="1" applyFill="1" applyBorder="1" applyAlignment="1">
      <alignment wrapText="1"/>
    </xf>
    <xf numFmtId="3" fontId="8" fillId="4" borderId="16" xfId="1" applyNumberFormat="1" applyFont="1" applyFill="1" applyBorder="1" applyAlignment="1"/>
    <xf numFmtId="3" fontId="8" fillId="4" borderId="8" xfId="1" applyNumberFormat="1" applyFont="1" applyFill="1" applyBorder="1" applyAlignment="1"/>
    <xf numFmtId="3" fontId="8" fillId="4" borderId="9" xfId="1" applyNumberFormat="1" applyFont="1" applyFill="1" applyBorder="1" applyAlignment="1"/>
    <xf numFmtId="0" fontId="11" fillId="0" borderId="0" xfId="0" applyFont="1"/>
    <xf numFmtId="0" fontId="8" fillId="5" borderId="17" xfId="0" applyFont="1" applyFill="1" applyBorder="1" applyAlignment="1">
      <alignment horizontal="left" wrapText="1" indent="1"/>
    </xf>
    <xf numFmtId="3" fontId="9" fillId="5" borderId="15" xfId="1" applyNumberFormat="1" applyFont="1" applyFill="1" applyBorder="1" applyAlignment="1"/>
    <xf numFmtId="3" fontId="9" fillId="5" borderId="18" xfId="1" applyNumberFormat="1" applyFont="1" applyFill="1" applyBorder="1" applyAlignment="1"/>
    <xf numFmtId="0" fontId="8" fillId="6" borderId="17" xfId="0" applyFont="1" applyFill="1" applyBorder="1" applyAlignment="1">
      <alignment horizontal="left" wrapText="1" indent="2"/>
    </xf>
    <xf numFmtId="3" fontId="9" fillId="6" borderId="15" xfId="1" applyNumberFormat="1" applyFont="1" applyFill="1" applyBorder="1" applyAlignment="1"/>
    <xf numFmtId="3" fontId="9" fillId="6" borderId="18" xfId="1" applyNumberFormat="1" applyFont="1" applyFill="1" applyBorder="1" applyAlignment="1"/>
    <xf numFmtId="0" fontId="8" fillId="7" borderId="17" xfId="0" applyFont="1" applyFill="1" applyBorder="1" applyAlignment="1">
      <alignment horizontal="left" wrapText="1" indent="3"/>
    </xf>
    <xf numFmtId="3" fontId="9" fillId="7" borderId="15" xfId="1" applyNumberFormat="1" applyFont="1" applyFill="1" applyBorder="1" applyAlignment="1"/>
    <xf numFmtId="3" fontId="9" fillId="7" borderId="18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3" fontId="9" fillId="0" borderId="15" xfId="1" applyNumberFormat="1" applyFont="1" applyFill="1" applyBorder="1" applyAlignment="1"/>
    <xf numFmtId="3" fontId="9" fillId="0" borderId="18" xfId="1" applyNumberFormat="1" applyFont="1" applyFill="1" applyBorder="1" applyAlignment="1"/>
    <xf numFmtId="0" fontId="11" fillId="0" borderId="0" xfId="0" applyFont="1" applyFill="1"/>
    <xf numFmtId="0" fontId="12" fillId="0" borderId="17" xfId="0" applyFont="1" applyFill="1" applyBorder="1" applyAlignment="1">
      <alignment horizontal="left" wrapText="1" indent="5"/>
    </xf>
    <xf numFmtId="3" fontId="10" fillId="0" borderId="15" xfId="1" applyNumberFormat="1" applyFont="1" applyFill="1" applyBorder="1" applyAlignment="1"/>
    <xf numFmtId="3" fontId="10" fillId="0" borderId="18" xfId="1" applyNumberFormat="1" applyFont="1" applyFill="1" applyBorder="1" applyAlignment="1"/>
    <xf numFmtId="0" fontId="4" fillId="0" borderId="0" xfId="0" applyFont="1"/>
    <xf numFmtId="0" fontId="8" fillId="0" borderId="17" xfId="0" applyFont="1" applyFill="1" applyBorder="1" applyAlignment="1">
      <alignment horizontal="left" wrapText="1" indent="5"/>
    </xf>
    <xf numFmtId="0" fontId="12" fillId="0" borderId="17" xfId="0" applyFont="1" applyFill="1" applyBorder="1" applyAlignment="1">
      <alignment horizontal="left" wrapText="1" indent="6"/>
    </xf>
    <xf numFmtId="0" fontId="0" fillId="0" borderId="0" xfId="0" applyFill="1"/>
    <xf numFmtId="0" fontId="10" fillId="0" borderId="17" xfId="0" applyFont="1" applyFill="1" applyBorder="1" applyAlignment="1">
      <alignment horizontal="left" wrapText="1" indent="5"/>
    </xf>
    <xf numFmtId="0" fontId="12" fillId="0" borderId="10" xfId="0" applyFont="1" applyFill="1" applyBorder="1" applyAlignment="1">
      <alignment horizontal="left" wrapText="1" indent="5"/>
    </xf>
    <xf numFmtId="164" fontId="6" fillId="8" borderId="19" xfId="0" applyNumberFormat="1" applyFont="1" applyFill="1" applyBorder="1" applyAlignment="1">
      <alignment horizontal="left" wrapText="1" indent="1"/>
    </xf>
    <xf numFmtId="3" fontId="6" fillId="8" borderId="20" xfId="1" applyNumberFormat="1" applyFont="1" applyFill="1" applyBorder="1" applyAlignment="1"/>
    <xf numFmtId="3" fontId="6" fillId="8" borderId="21" xfId="1" applyNumberFormat="1" applyFont="1" applyFill="1" applyBorder="1" applyAlignment="1"/>
    <xf numFmtId="0" fontId="12" fillId="0" borderId="0" xfId="0" applyFont="1" applyAlignment="1"/>
    <xf numFmtId="43" fontId="10" fillId="0" borderId="0" xfId="1" applyFont="1"/>
    <xf numFmtId="0" fontId="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22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</cellXfs>
  <cellStyles count="159">
    <cellStyle name="Énfasis 1" xfId="3" xr:uid="{00000000-0005-0000-0000-000000000000}"/>
    <cellStyle name="Énfasis 2" xfId="4" xr:uid="{00000000-0005-0000-0000-000001000000}"/>
    <cellStyle name="Énfasis 3" xfId="5" xr:uid="{00000000-0005-0000-0000-000002000000}"/>
    <cellStyle name="Énfasis1 - 20%" xfId="6" xr:uid="{00000000-0005-0000-0000-000003000000}"/>
    <cellStyle name="Énfasis1 - 40%" xfId="7" xr:uid="{00000000-0005-0000-0000-000004000000}"/>
    <cellStyle name="Énfasis1 - 60%" xfId="8" xr:uid="{00000000-0005-0000-0000-000005000000}"/>
    <cellStyle name="Énfasis2 - 20%" xfId="9" xr:uid="{00000000-0005-0000-0000-000006000000}"/>
    <cellStyle name="Énfasis2 - 40%" xfId="10" xr:uid="{00000000-0005-0000-0000-000007000000}"/>
    <cellStyle name="Énfasis2 - 60%" xfId="11" xr:uid="{00000000-0005-0000-0000-000008000000}"/>
    <cellStyle name="Énfasis3 - 20%" xfId="12" xr:uid="{00000000-0005-0000-0000-000009000000}"/>
    <cellStyle name="Énfasis3 - 40%" xfId="13" xr:uid="{00000000-0005-0000-0000-00000A000000}"/>
    <cellStyle name="Énfasis3 - 60%" xfId="14" xr:uid="{00000000-0005-0000-0000-00000B000000}"/>
    <cellStyle name="Énfasis4 - 20%" xfId="15" xr:uid="{00000000-0005-0000-0000-00000C000000}"/>
    <cellStyle name="Énfasis4 - 40%" xfId="16" xr:uid="{00000000-0005-0000-0000-00000D000000}"/>
    <cellStyle name="Énfasis4 - 60%" xfId="17" xr:uid="{00000000-0005-0000-0000-00000E000000}"/>
    <cellStyle name="Énfasis5 - 20%" xfId="18" xr:uid="{00000000-0005-0000-0000-00000F000000}"/>
    <cellStyle name="Énfasis5 - 40%" xfId="19" xr:uid="{00000000-0005-0000-0000-000010000000}"/>
    <cellStyle name="Énfasis5 - 60%" xfId="20" xr:uid="{00000000-0005-0000-0000-000011000000}"/>
    <cellStyle name="Énfasis6 - 20%" xfId="21" xr:uid="{00000000-0005-0000-0000-000012000000}"/>
    <cellStyle name="Énfasis6 - 40%" xfId="22" xr:uid="{00000000-0005-0000-0000-000013000000}"/>
    <cellStyle name="Énfasis6 - 60%" xfId="23" xr:uid="{00000000-0005-0000-0000-000014000000}"/>
    <cellStyle name="Euro" xfId="24" xr:uid="{00000000-0005-0000-0000-000015000000}"/>
    <cellStyle name="Hipervínculo 2" xfId="25" xr:uid="{00000000-0005-0000-0000-000016000000}"/>
    <cellStyle name="Millares" xfId="1" builtinId="3"/>
    <cellStyle name="Millares 10" xfId="26" xr:uid="{00000000-0005-0000-0000-000018000000}"/>
    <cellStyle name="Millares 10 2" xfId="27" xr:uid="{00000000-0005-0000-0000-000019000000}"/>
    <cellStyle name="Millares 11" xfId="28" xr:uid="{00000000-0005-0000-0000-00001A000000}"/>
    <cellStyle name="Millares 12" xfId="29" xr:uid="{00000000-0005-0000-0000-00001B000000}"/>
    <cellStyle name="Millares 13" xfId="30" xr:uid="{00000000-0005-0000-0000-00001C000000}"/>
    <cellStyle name="Millares 14" xfId="31" xr:uid="{00000000-0005-0000-0000-00001D000000}"/>
    <cellStyle name="Millares 15" xfId="32" xr:uid="{00000000-0005-0000-0000-00001E000000}"/>
    <cellStyle name="Millares 16" xfId="33" xr:uid="{00000000-0005-0000-0000-00001F000000}"/>
    <cellStyle name="Millares 17" xfId="34" xr:uid="{00000000-0005-0000-0000-000020000000}"/>
    <cellStyle name="Millares 18" xfId="35" xr:uid="{00000000-0005-0000-0000-000021000000}"/>
    <cellStyle name="Millares 18 2" xfId="36" xr:uid="{00000000-0005-0000-0000-000022000000}"/>
    <cellStyle name="Millares 18 3" xfId="37" xr:uid="{00000000-0005-0000-0000-000023000000}"/>
    <cellStyle name="Millares 19" xfId="38" xr:uid="{00000000-0005-0000-0000-000024000000}"/>
    <cellStyle name="Millares 2" xfId="39" xr:uid="{00000000-0005-0000-0000-000025000000}"/>
    <cellStyle name="Millares 2 2" xfId="40" xr:uid="{00000000-0005-0000-0000-000026000000}"/>
    <cellStyle name="Millares 2 3" xfId="41" xr:uid="{00000000-0005-0000-0000-000027000000}"/>
    <cellStyle name="Millares 2 4" xfId="42" xr:uid="{00000000-0005-0000-0000-000028000000}"/>
    <cellStyle name="Millares 20" xfId="43" xr:uid="{00000000-0005-0000-0000-000029000000}"/>
    <cellStyle name="Millares 21" xfId="44" xr:uid="{00000000-0005-0000-0000-00002A000000}"/>
    <cellStyle name="Millares 22" xfId="45" xr:uid="{00000000-0005-0000-0000-00002B000000}"/>
    <cellStyle name="Millares 23" xfId="46" xr:uid="{00000000-0005-0000-0000-00002C000000}"/>
    <cellStyle name="Millares 24" xfId="47" xr:uid="{00000000-0005-0000-0000-00002D000000}"/>
    <cellStyle name="Millares 25" xfId="48" xr:uid="{00000000-0005-0000-0000-00002E000000}"/>
    <cellStyle name="Millares 26" xfId="49" xr:uid="{00000000-0005-0000-0000-00002F000000}"/>
    <cellStyle name="Millares 27" xfId="50" xr:uid="{00000000-0005-0000-0000-000030000000}"/>
    <cellStyle name="Millares 28" xfId="51" xr:uid="{00000000-0005-0000-0000-000031000000}"/>
    <cellStyle name="Millares 29" xfId="52" xr:uid="{00000000-0005-0000-0000-000032000000}"/>
    <cellStyle name="Millares 3" xfId="53" xr:uid="{00000000-0005-0000-0000-000033000000}"/>
    <cellStyle name="Millares 3 2" xfId="54" xr:uid="{00000000-0005-0000-0000-000034000000}"/>
    <cellStyle name="Millares 30" xfId="55" xr:uid="{00000000-0005-0000-0000-000035000000}"/>
    <cellStyle name="Millares 31" xfId="56" xr:uid="{00000000-0005-0000-0000-000036000000}"/>
    <cellStyle name="Millares 32" xfId="57" xr:uid="{00000000-0005-0000-0000-000037000000}"/>
    <cellStyle name="Millares 33" xfId="58" xr:uid="{00000000-0005-0000-0000-000038000000}"/>
    <cellStyle name="Millares 34" xfId="59" xr:uid="{00000000-0005-0000-0000-000039000000}"/>
    <cellStyle name="Millares 35" xfId="60" xr:uid="{00000000-0005-0000-0000-00003A000000}"/>
    <cellStyle name="Millares 36" xfId="61" xr:uid="{00000000-0005-0000-0000-00003B000000}"/>
    <cellStyle name="Millares 37" xfId="62" xr:uid="{00000000-0005-0000-0000-00003C000000}"/>
    <cellStyle name="Millares 38" xfId="63" xr:uid="{00000000-0005-0000-0000-00003D000000}"/>
    <cellStyle name="Millares 39" xfId="64" xr:uid="{00000000-0005-0000-0000-00003E000000}"/>
    <cellStyle name="Millares 39 2" xfId="65" xr:uid="{00000000-0005-0000-0000-00003F000000}"/>
    <cellStyle name="Millares 4" xfId="66" xr:uid="{00000000-0005-0000-0000-000040000000}"/>
    <cellStyle name="Millares 40" xfId="67" xr:uid="{00000000-0005-0000-0000-000041000000}"/>
    <cellStyle name="Millares 41" xfId="68" xr:uid="{00000000-0005-0000-0000-000042000000}"/>
    <cellStyle name="Millares 42" xfId="69" xr:uid="{00000000-0005-0000-0000-000043000000}"/>
    <cellStyle name="Millares 43" xfId="70" xr:uid="{00000000-0005-0000-0000-000044000000}"/>
    <cellStyle name="Millares 44" xfId="71" xr:uid="{00000000-0005-0000-0000-000045000000}"/>
    <cellStyle name="Millares 45" xfId="72" xr:uid="{00000000-0005-0000-0000-000046000000}"/>
    <cellStyle name="Millares 46" xfId="73" xr:uid="{00000000-0005-0000-0000-000047000000}"/>
    <cellStyle name="Millares 48" xfId="74" xr:uid="{00000000-0005-0000-0000-000048000000}"/>
    <cellStyle name="Millares 5" xfId="75" xr:uid="{00000000-0005-0000-0000-000049000000}"/>
    <cellStyle name="Millares 6" xfId="76" xr:uid="{00000000-0005-0000-0000-00004A000000}"/>
    <cellStyle name="Millares 7" xfId="77" xr:uid="{00000000-0005-0000-0000-00004B000000}"/>
    <cellStyle name="Millares 8" xfId="78" xr:uid="{00000000-0005-0000-0000-00004C000000}"/>
    <cellStyle name="Millares 9" xfId="79" xr:uid="{00000000-0005-0000-0000-00004D000000}"/>
    <cellStyle name="Normal" xfId="0" builtinId="0"/>
    <cellStyle name="Normal 10" xfId="80" xr:uid="{00000000-0005-0000-0000-00004F000000}"/>
    <cellStyle name="Normal 11" xfId="81" xr:uid="{00000000-0005-0000-0000-000050000000}"/>
    <cellStyle name="Normal 11 2" xfId="82" xr:uid="{00000000-0005-0000-0000-000051000000}"/>
    <cellStyle name="Normal 12" xfId="83" xr:uid="{00000000-0005-0000-0000-000052000000}"/>
    <cellStyle name="Normal 13" xfId="84" xr:uid="{00000000-0005-0000-0000-000053000000}"/>
    <cellStyle name="Normal 14" xfId="85" xr:uid="{00000000-0005-0000-0000-000054000000}"/>
    <cellStyle name="Normal 15" xfId="86" xr:uid="{00000000-0005-0000-0000-000055000000}"/>
    <cellStyle name="Normal 16" xfId="87" xr:uid="{00000000-0005-0000-0000-000056000000}"/>
    <cellStyle name="Normal 17" xfId="88" xr:uid="{00000000-0005-0000-0000-000057000000}"/>
    <cellStyle name="Normal 18" xfId="89" xr:uid="{00000000-0005-0000-0000-000058000000}"/>
    <cellStyle name="Normal 19" xfId="90" xr:uid="{00000000-0005-0000-0000-000059000000}"/>
    <cellStyle name="Normal 2" xfId="2" xr:uid="{00000000-0005-0000-0000-00005A000000}"/>
    <cellStyle name="Normal 2 2" xfId="91" xr:uid="{00000000-0005-0000-0000-00005B000000}"/>
    <cellStyle name="Normal 2 2 2" xfId="92" xr:uid="{00000000-0005-0000-0000-00005C000000}"/>
    <cellStyle name="Normal 2 2 2 2" xfId="93" xr:uid="{00000000-0005-0000-0000-00005D000000}"/>
    <cellStyle name="Normal 2 3" xfId="94" xr:uid="{00000000-0005-0000-0000-00005E000000}"/>
    <cellStyle name="Normal 2 4" xfId="95" xr:uid="{00000000-0005-0000-0000-00005F000000}"/>
    <cellStyle name="Normal 2 5" xfId="96" xr:uid="{00000000-0005-0000-0000-000060000000}"/>
    <cellStyle name="Normal 2 6" xfId="97" xr:uid="{00000000-0005-0000-0000-000061000000}"/>
    <cellStyle name="Normal 2 7" xfId="98" xr:uid="{00000000-0005-0000-0000-000062000000}"/>
    <cellStyle name="Normal 2 8" xfId="99" xr:uid="{00000000-0005-0000-0000-000063000000}"/>
    <cellStyle name="Normal 20" xfId="100" xr:uid="{00000000-0005-0000-0000-000064000000}"/>
    <cellStyle name="Normal 21" xfId="101" xr:uid="{00000000-0005-0000-0000-000065000000}"/>
    <cellStyle name="Normal 22" xfId="102" xr:uid="{00000000-0005-0000-0000-000066000000}"/>
    <cellStyle name="Normal 23" xfId="103" xr:uid="{00000000-0005-0000-0000-000067000000}"/>
    <cellStyle name="Normal 24" xfId="104" xr:uid="{00000000-0005-0000-0000-000068000000}"/>
    <cellStyle name="Normal 25" xfId="105" xr:uid="{00000000-0005-0000-0000-000069000000}"/>
    <cellStyle name="Normal 25 2" xfId="106" xr:uid="{00000000-0005-0000-0000-00006A000000}"/>
    <cellStyle name="Normal 25 3" xfId="107" xr:uid="{00000000-0005-0000-0000-00006B000000}"/>
    <cellStyle name="Normal 26" xfId="108" xr:uid="{00000000-0005-0000-0000-00006C000000}"/>
    <cellStyle name="Normal 27" xfId="109" xr:uid="{00000000-0005-0000-0000-00006D000000}"/>
    <cellStyle name="Normal 28" xfId="110" xr:uid="{00000000-0005-0000-0000-00006E000000}"/>
    <cellStyle name="Normal 29" xfId="111" xr:uid="{00000000-0005-0000-0000-00006F000000}"/>
    <cellStyle name="Normal 3" xfId="112" xr:uid="{00000000-0005-0000-0000-000070000000}"/>
    <cellStyle name="Normal 3 2" xfId="113" xr:uid="{00000000-0005-0000-0000-000071000000}"/>
    <cellStyle name="Normal 3 3" xfId="114" xr:uid="{00000000-0005-0000-0000-000072000000}"/>
    <cellStyle name="Normal 30" xfId="115" xr:uid="{00000000-0005-0000-0000-000073000000}"/>
    <cellStyle name="Normal 31" xfId="116" xr:uid="{00000000-0005-0000-0000-000074000000}"/>
    <cellStyle name="Normal 31 2" xfId="117" xr:uid="{00000000-0005-0000-0000-000075000000}"/>
    <cellStyle name="Normal 31 3" xfId="118" xr:uid="{00000000-0005-0000-0000-000076000000}"/>
    <cellStyle name="Normal 32" xfId="119" xr:uid="{00000000-0005-0000-0000-000077000000}"/>
    <cellStyle name="Normal 33" xfId="120" xr:uid="{00000000-0005-0000-0000-000078000000}"/>
    <cellStyle name="Normal 34" xfId="121" xr:uid="{00000000-0005-0000-0000-000079000000}"/>
    <cellStyle name="Normal 35" xfId="122" xr:uid="{00000000-0005-0000-0000-00007A000000}"/>
    <cellStyle name="Normal 36" xfId="123" xr:uid="{00000000-0005-0000-0000-00007B000000}"/>
    <cellStyle name="Normal 37" xfId="124" xr:uid="{00000000-0005-0000-0000-00007C000000}"/>
    <cellStyle name="Normal 38" xfId="125" xr:uid="{00000000-0005-0000-0000-00007D000000}"/>
    <cellStyle name="Normal 39" xfId="126" xr:uid="{00000000-0005-0000-0000-00007E000000}"/>
    <cellStyle name="Normal 4" xfId="127" xr:uid="{00000000-0005-0000-0000-00007F000000}"/>
    <cellStyle name="Normal 40" xfId="128" xr:uid="{00000000-0005-0000-0000-000080000000}"/>
    <cellStyle name="Normal 41" xfId="129" xr:uid="{00000000-0005-0000-0000-000081000000}"/>
    <cellStyle name="Normal 42" xfId="130" xr:uid="{00000000-0005-0000-0000-000082000000}"/>
    <cellStyle name="Normal 43" xfId="131" xr:uid="{00000000-0005-0000-0000-000083000000}"/>
    <cellStyle name="Normal 44" xfId="132" xr:uid="{00000000-0005-0000-0000-000084000000}"/>
    <cellStyle name="Normal 45" xfId="133" xr:uid="{00000000-0005-0000-0000-000085000000}"/>
    <cellStyle name="Normal 45 2" xfId="134" xr:uid="{00000000-0005-0000-0000-000086000000}"/>
    <cellStyle name="Normal 46" xfId="135" xr:uid="{00000000-0005-0000-0000-000087000000}"/>
    <cellStyle name="Normal 46 2" xfId="136" xr:uid="{00000000-0005-0000-0000-000088000000}"/>
    <cellStyle name="Normal 47" xfId="137" xr:uid="{00000000-0005-0000-0000-000089000000}"/>
    <cellStyle name="Normal 48" xfId="138" xr:uid="{00000000-0005-0000-0000-00008A000000}"/>
    <cellStyle name="Normal 49" xfId="139" xr:uid="{00000000-0005-0000-0000-00008B000000}"/>
    <cellStyle name="Normal 5" xfId="140" xr:uid="{00000000-0005-0000-0000-00008C000000}"/>
    <cellStyle name="Normal 50" xfId="141" xr:uid="{00000000-0005-0000-0000-00008D000000}"/>
    <cellStyle name="Normal 51" xfId="142" xr:uid="{00000000-0005-0000-0000-00008E000000}"/>
    <cellStyle name="Normal 52" xfId="143" xr:uid="{00000000-0005-0000-0000-00008F000000}"/>
    <cellStyle name="Normal 53" xfId="144" xr:uid="{00000000-0005-0000-0000-000090000000}"/>
    <cellStyle name="Normal 54" xfId="145" xr:uid="{00000000-0005-0000-0000-000091000000}"/>
    <cellStyle name="Normal 55" xfId="146" xr:uid="{00000000-0005-0000-0000-000092000000}"/>
    <cellStyle name="Normal 56" xfId="147" xr:uid="{00000000-0005-0000-0000-000093000000}"/>
    <cellStyle name="Normal 6" xfId="148" xr:uid="{00000000-0005-0000-0000-000094000000}"/>
    <cellStyle name="Normal 6 2" xfId="149" xr:uid="{00000000-0005-0000-0000-000095000000}"/>
    <cellStyle name="Normal 7" xfId="150" xr:uid="{00000000-0005-0000-0000-000096000000}"/>
    <cellStyle name="Normal 7 2" xfId="151" xr:uid="{00000000-0005-0000-0000-000097000000}"/>
    <cellStyle name="Normal 8" xfId="152" xr:uid="{00000000-0005-0000-0000-000098000000}"/>
    <cellStyle name="Normal 8 2" xfId="153" xr:uid="{00000000-0005-0000-0000-000099000000}"/>
    <cellStyle name="Normal 8 3" xfId="154" xr:uid="{00000000-0005-0000-0000-00009A000000}"/>
    <cellStyle name="Normal 9" xfId="155" xr:uid="{00000000-0005-0000-0000-00009B000000}"/>
    <cellStyle name="Porcentual 2" xfId="156" xr:uid="{00000000-0005-0000-0000-00009C000000}"/>
    <cellStyle name="Porcentual 3" xfId="157" xr:uid="{00000000-0005-0000-0000-00009D000000}"/>
    <cellStyle name="Título de hoja" xfId="158" xr:uid="{00000000-0005-0000-0000-00009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38100</xdr:rowOff>
    </xdr:from>
    <xdr:to>
      <xdr:col>7</xdr:col>
      <xdr:colOff>630239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665" y="38100"/>
          <a:ext cx="887414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48690" y="76200"/>
          <a:ext cx="1010064" cy="747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32"/>
  <sheetViews>
    <sheetView showGridLines="0" tabSelected="1" zoomScaleNormal="100" workbookViewId="0">
      <selection activeCell="B9" sqref="B9:H9"/>
    </sheetView>
  </sheetViews>
  <sheetFormatPr baseColWidth="10" defaultColWidth="11" defaultRowHeight="14.25"/>
  <cols>
    <col min="1" max="1" width="10.25" style="50" customWidth="1"/>
    <col min="2" max="2" width="43.5" style="2" customWidth="1"/>
    <col min="3" max="3" width="12.625" style="3" customWidth="1"/>
    <col min="4" max="4" width="12" style="3" customWidth="1"/>
    <col min="5" max="5" width="14.25" style="3" customWidth="1"/>
    <col min="6" max="6" width="13.75" style="3" customWidth="1"/>
    <col min="7" max="7" width="12" style="3" customWidth="1"/>
    <col min="8" max="8" width="13.375" style="3" customWidth="1"/>
  </cols>
  <sheetData>
    <row r="1" spans="1:12">
      <c r="A1" s="1"/>
    </row>
    <row r="2" spans="1:12">
      <c r="A2" s="1"/>
    </row>
    <row r="3" spans="1:12">
      <c r="A3" s="1"/>
    </row>
    <row r="4" spans="1:12">
      <c r="A4" s="1"/>
    </row>
    <row r="5" spans="1:12">
      <c r="A5" s="1"/>
    </row>
    <row r="6" spans="1:12" s="4" customFormat="1" ht="14.25" customHeight="1">
      <c r="A6" s="41"/>
      <c r="B6" s="52" t="s">
        <v>0</v>
      </c>
      <c r="C6" s="53"/>
      <c r="D6" s="53"/>
      <c r="E6" s="53"/>
      <c r="F6" s="53"/>
      <c r="G6" s="53"/>
      <c r="H6" s="54"/>
    </row>
    <row r="7" spans="1:12" s="4" customFormat="1" ht="14.25" customHeight="1">
      <c r="A7" s="41"/>
      <c r="B7" s="55" t="s">
        <v>1</v>
      </c>
      <c r="C7" s="56"/>
      <c r="D7" s="56"/>
      <c r="E7" s="56"/>
      <c r="F7" s="56"/>
      <c r="G7" s="56"/>
      <c r="H7" s="57"/>
    </row>
    <row r="8" spans="1:12" s="4" customFormat="1" ht="14.25" customHeight="1">
      <c r="A8" s="41"/>
      <c r="B8" s="58" t="s">
        <v>2</v>
      </c>
      <c r="C8" s="59"/>
      <c r="D8" s="59"/>
      <c r="E8" s="59"/>
      <c r="F8" s="59"/>
      <c r="G8" s="59"/>
      <c r="H8" s="60"/>
    </row>
    <row r="9" spans="1:12" s="4" customFormat="1" ht="14.25" customHeight="1">
      <c r="A9" s="41"/>
      <c r="B9" s="58" t="s">
        <v>130</v>
      </c>
      <c r="C9" s="59"/>
      <c r="D9" s="59"/>
      <c r="E9" s="59"/>
      <c r="F9" s="59"/>
      <c r="G9" s="59"/>
      <c r="H9" s="60"/>
    </row>
    <row r="10" spans="1:12" s="4" customFormat="1" ht="14.25" customHeight="1">
      <c r="A10" s="41"/>
      <c r="B10" s="61" t="s">
        <v>3</v>
      </c>
      <c r="C10" s="62"/>
      <c r="D10" s="62"/>
      <c r="E10" s="62"/>
      <c r="F10" s="62"/>
      <c r="G10" s="62"/>
      <c r="H10" s="63"/>
    </row>
    <row r="11" spans="1:12" s="4" customFormat="1" ht="14.25" customHeight="1">
      <c r="A11" s="41"/>
      <c r="B11" s="64" t="s">
        <v>4</v>
      </c>
      <c r="C11" s="66" t="s">
        <v>5</v>
      </c>
      <c r="D11" s="67"/>
      <c r="E11" s="67"/>
      <c r="F11" s="67"/>
      <c r="G11" s="68"/>
      <c r="H11" s="69" t="s">
        <v>6</v>
      </c>
    </row>
    <row r="12" spans="1:12" s="7" customFormat="1" ht="28.5" customHeight="1">
      <c r="A12" s="5"/>
      <c r="B12" s="65"/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70"/>
    </row>
    <row r="13" spans="1:12" s="12" customFormat="1" ht="15">
      <c r="A13" s="22"/>
      <c r="B13" s="8" t="s">
        <v>12</v>
      </c>
      <c r="C13" s="9">
        <f>C14+C104</f>
        <v>29595546940</v>
      </c>
      <c r="D13" s="10">
        <f t="shared" ref="D13:H13" si="0">D14+D104</f>
        <v>25188843751.91</v>
      </c>
      <c r="E13" s="10">
        <f t="shared" si="0"/>
        <v>54784390691.910004</v>
      </c>
      <c r="F13" s="10">
        <f t="shared" si="0"/>
        <v>40325098066.080002</v>
      </c>
      <c r="G13" s="10">
        <f t="shared" si="0"/>
        <v>37736834792.630005</v>
      </c>
      <c r="H13" s="11">
        <f t="shared" si="0"/>
        <v>14459292625.829998</v>
      </c>
    </row>
    <row r="14" spans="1:12" s="12" customFormat="1" ht="15">
      <c r="A14" s="22"/>
      <c r="B14" s="13" t="s">
        <v>13</v>
      </c>
      <c r="C14" s="14">
        <f t="shared" ref="C14:H14" si="1">C15+C98</f>
        <v>29583635636</v>
      </c>
      <c r="D14" s="14">
        <f t="shared" si="1"/>
        <v>25188209732.91</v>
      </c>
      <c r="E14" s="14">
        <f t="shared" si="1"/>
        <v>54771845368.910004</v>
      </c>
      <c r="F14" s="14">
        <f t="shared" si="1"/>
        <v>40316800392.740005</v>
      </c>
      <c r="G14" s="14">
        <f t="shared" si="1"/>
        <v>37730591140.860008</v>
      </c>
      <c r="H14" s="15">
        <f t="shared" si="1"/>
        <v>14455044976.169998</v>
      </c>
      <c r="I14"/>
      <c r="J14"/>
      <c r="K14"/>
      <c r="L14"/>
    </row>
    <row r="15" spans="1:12" s="12" customFormat="1" ht="15">
      <c r="A15" s="22"/>
      <c r="B15" s="16" t="s">
        <v>14</v>
      </c>
      <c r="C15" s="17">
        <f>C16+C50+C97</f>
        <v>29583635636</v>
      </c>
      <c r="D15" s="17">
        <f t="shared" ref="D15:H15" si="2">D16+D50+D97</f>
        <v>25188209732.91</v>
      </c>
      <c r="E15" s="17">
        <f t="shared" si="2"/>
        <v>54771845368.910004</v>
      </c>
      <c r="F15" s="17">
        <f t="shared" si="2"/>
        <v>40316800392.740005</v>
      </c>
      <c r="G15" s="17">
        <f t="shared" si="2"/>
        <v>37730591140.860008</v>
      </c>
      <c r="H15" s="18">
        <f t="shared" si="2"/>
        <v>14455044976.169998</v>
      </c>
      <c r="I15"/>
      <c r="J15"/>
      <c r="K15"/>
      <c r="L15"/>
    </row>
    <row r="16" spans="1:12" s="12" customFormat="1" ht="15">
      <c r="A16" s="22"/>
      <c r="B16" s="19" t="s">
        <v>15</v>
      </c>
      <c r="C16" s="20">
        <f>C17+SUM(C41:C43)</f>
        <v>15110766516</v>
      </c>
      <c r="D16" s="20">
        <f t="shared" ref="D16:H16" si="3">D17+SUM(D41:D43)</f>
        <v>21828297584.870007</v>
      </c>
      <c r="E16" s="20">
        <f t="shared" si="3"/>
        <v>36939064100.87001</v>
      </c>
      <c r="F16" s="20">
        <f t="shared" si="3"/>
        <v>28636396459.770004</v>
      </c>
      <c r="G16" s="20">
        <f t="shared" si="3"/>
        <v>27840201450.030006</v>
      </c>
      <c r="H16" s="21">
        <f t="shared" si="3"/>
        <v>8302667641.0999985</v>
      </c>
      <c r="I16"/>
      <c r="J16"/>
      <c r="K16"/>
      <c r="L16"/>
    </row>
    <row r="17" spans="1:12" s="26" customFormat="1" ht="15">
      <c r="A17" s="22"/>
      <c r="B17" s="23" t="s">
        <v>16</v>
      </c>
      <c r="C17" s="24">
        <f>SUM(C18:C35)</f>
        <v>12489339522</v>
      </c>
      <c r="D17" s="24">
        <f t="shared" ref="D17:H17" si="4">SUM(D18:D35)</f>
        <v>21726117421.110008</v>
      </c>
      <c r="E17" s="24">
        <f t="shared" si="4"/>
        <v>34215456943.110008</v>
      </c>
      <c r="F17" s="24">
        <f t="shared" si="4"/>
        <v>26745797251.650005</v>
      </c>
      <c r="G17" s="24">
        <f t="shared" si="4"/>
        <v>26028043358.240005</v>
      </c>
      <c r="H17" s="25">
        <f t="shared" si="4"/>
        <v>7469659691.4599981</v>
      </c>
      <c r="I17"/>
      <c r="J17"/>
      <c r="K17"/>
      <c r="L17"/>
    </row>
    <row r="18" spans="1:12" s="12" customFormat="1" ht="15">
      <c r="A18" s="42"/>
      <c r="B18" s="27" t="s">
        <v>17</v>
      </c>
      <c r="C18" s="28">
        <v>219368539</v>
      </c>
      <c r="D18" s="28">
        <f t="shared" ref="D18:D34" si="5">E18-C18</f>
        <v>10357871.569999635</v>
      </c>
      <c r="E18" s="28">
        <v>229726410.56999964</v>
      </c>
      <c r="F18" s="28">
        <v>101047244.66999984</v>
      </c>
      <c r="G18" s="28">
        <v>81534286.050000072</v>
      </c>
      <c r="H18" s="29">
        <v>128679165.9000001</v>
      </c>
      <c r="I18"/>
      <c r="J18"/>
      <c r="K18"/>
      <c r="L18"/>
    </row>
    <row r="19" spans="1:12">
      <c r="A19" s="42"/>
      <c r="B19" s="27" t="s">
        <v>18</v>
      </c>
      <c r="C19" s="28">
        <v>101660531</v>
      </c>
      <c r="D19" s="28">
        <f t="shared" si="5"/>
        <v>764462835.68000078</v>
      </c>
      <c r="E19" s="28">
        <v>866123366.68000078</v>
      </c>
      <c r="F19" s="28">
        <v>134241013.39999992</v>
      </c>
      <c r="G19" s="28">
        <v>110150805.34999996</v>
      </c>
      <c r="H19" s="29">
        <v>731882353.28000057</v>
      </c>
    </row>
    <row r="20" spans="1:12">
      <c r="A20" s="42"/>
      <c r="B20" s="27" t="s">
        <v>19</v>
      </c>
      <c r="C20" s="28">
        <v>266180716</v>
      </c>
      <c r="D20" s="28">
        <f t="shared" si="5"/>
        <v>15584093.569999278</v>
      </c>
      <c r="E20" s="28">
        <v>281764809.56999928</v>
      </c>
      <c r="F20" s="28">
        <v>135076666.5899992</v>
      </c>
      <c r="G20" s="28">
        <v>132337761.97999923</v>
      </c>
      <c r="H20" s="29">
        <v>146688142.98000029</v>
      </c>
    </row>
    <row r="21" spans="1:12">
      <c r="A21" s="42"/>
      <c r="B21" s="27" t="s">
        <v>20</v>
      </c>
      <c r="C21" s="28">
        <v>14285424</v>
      </c>
      <c r="D21" s="28">
        <f t="shared" si="5"/>
        <v>12608750.640000008</v>
      </c>
      <c r="E21" s="28">
        <v>26894174.640000008</v>
      </c>
      <c r="F21" s="28">
        <v>12918528.130000003</v>
      </c>
      <c r="G21" s="28">
        <v>7036998.2600000016</v>
      </c>
      <c r="H21" s="29">
        <v>13975646.51</v>
      </c>
    </row>
    <row r="22" spans="1:12">
      <c r="A22" s="42"/>
      <c r="B22" s="27" t="s">
        <v>21</v>
      </c>
      <c r="C22" s="28">
        <v>905342186</v>
      </c>
      <c r="D22" s="28">
        <f t="shared" si="5"/>
        <v>448006743.9900012</v>
      </c>
      <c r="E22" s="28">
        <v>1353348929.9900012</v>
      </c>
      <c r="F22" s="28">
        <v>680241669.63000321</v>
      </c>
      <c r="G22" s="28">
        <v>639041286.82000399</v>
      </c>
      <c r="H22" s="29">
        <v>673107260.35999894</v>
      </c>
    </row>
    <row r="23" spans="1:12">
      <c r="A23" s="42"/>
      <c r="B23" s="27" t="s">
        <v>22</v>
      </c>
      <c r="C23" s="28">
        <v>87467872</v>
      </c>
      <c r="D23" s="28">
        <f t="shared" si="5"/>
        <v>15882826.289999887</v>
      </c>
      <c r="E23" s="28">
        <v>103350698.28999989</v>
      </c>
      <c r="F23" s="28">
        <v>54141329.840000018</v>
      </c>
      <c r="G23" s="28">
        <v>52670727.829999998</v>
      </c>
      <c r="H23" s="29">
        <v>49209368.45000001</v>
      </c>
    </row>
    <row r="24" spans="1:12">
      <c r="A24" s="42"/>
      <c r="B24" s="27" t="s">
        <v>23</v>
      </c>
      <c r="C24" s="28">
        <v>53021382</v>
      </c>
      <c r="D24" s="28">
        <f t="shared" si="5"/>
        <v>124945877.95999995</v>
      </c>
      <c r="E24" s="28">
        <v>177967259.95999995</v>
      </c>
      <c r="F24" s="28">
        <v>107985545.52999999</v>
      </c>
      <c r="G24" s="28">
        <v>104596136.65999992</v>
      </c>
      <c r="H24" s="29">
        <v>69981714.429999992</v>
      </c>
    </row>
    <row r="25" spans="1:12">
      <c r="A25" s="42"/>
      <c r="B25" s="27" t="s">
        <v>24</v>
      </c>
      <c r="C25" s="28">
        <v>453116163</v>
      </c>
      <c r="D25" s="28">
        <f t="shared" si="5"/>
        <v>-187778756.21999997</v>
      </c>
      <c r="E25" s="28">
        <v>265337406.78000003</v>
      </c>
      <c r="F25" s="28">
        <v>158039420.14000013</v>
      </c>
      <c r="G25" s="28">
        <v>142417864.62000012</v>
      </c>
      <c r="H25" s="29">
        <v>107297986.64000005</v>
      </c>
    </row>
    <row r="26" spans="1:12">
      <c r="A26" s="43"/>
      <c r="B26" s="27" t="s">
        <v>25</v>
      </c>
      <c r="C26" s="28">
        <v>70431705</v>
      </c>
      <c r="D26" s="28">
        <f t="shared" si="5"/>
        <v>89407984.770000219</v>
      </c>
      <c r="E26" s="28">
        <v>159839689.77000022</v>
      </c>
      <c r="F26" s="28">
        <v>96805286.75000003</v>
      </c>
      <c r="G26" s="28">
        <v>91221787.680000007</v>
      </c>
      <c r="H26" s="29">
        <v>63034403.020000003</v>
      </c>
    </row>
    <row r="27" spans="1:12" s="30" customFormat="1">
      <c r="A27" s="43"/>
      <c r="B27" s="27" t="s">
        <v>26</v>
      </c>
      <c r="C27" s="28">
        <v>388392688</v>
      </c>
      <c r="D27" s="28">
        <f t="shared" si="5"/>
        <v>-15324396.980000079</v>
      </c>
      <c r="E27" s="28">
        <v>373068291.01999992</v>
      </c>
      <c r="F27" s="28">
        <v>188810670.25999999</v>
      </c>
      <c r="G27" s="28">
        <v>173089437.92000005</v>
      </c>
      <c r="H27" s="29">
        <v>184257620.75999993</v>
      </c>
    </row>
    <row r="28" spans="1:12">
      <c r="A28" s="42"/>
      <c r="B28" s="27" t="s">
        <v>27</v>
      </c>
      <c r="C28" s="28">
        <v>248203198</v>
      </c>
      <c r="D28" s="28">
        <f t="shared" si="5"/>
        <v>-34575389.000000298</v>
      </c>
      <c r="E28" s="28">
        <v>213627808.9999997</v>
      </c>
      <c r="F28" s="28">
        <v>126658165.24999982</v>
      </c>
      <c r="G28" s="28">
        <v>109483117.97999981</v>
      </c>
      <c r="H28" s="29">
        <v>86969643.750000075</v>
      </c>
    </row>
    <row r="29" spans="1:12">
      <c r="A29" s="42"/>
      <c r="B29" s="27" t="s">
        <v>28</v>
      </c>
      <c r="C29" s="28">
        <v>85672461</v>
      </c>
      <c r="D29" s="28">
        <f t="shared" si="5"/>
        <v>3537122.3599999845</v>
      </c>
      <c r="E29" s="28">
        <v>89209583.359999985</v>
      </c>
      <c r="F29" s="28">
        <v>18624664.780000005</v>
      </c>
      <c r="G29" s="28">
        <v>16136135.960000005</v>
      </c>
      <c r="H29" s="29">
        <v>70584918.580000013</v>
      </c>
    </row>
    <row r="30" spans="1:12">
      <c r="A30" s="42"/>
      <c r="B30" s="27" t="s">
        <v>29</v>
      </c>
      <c r="C30" s="28">
        <v>224217553</v>
      </c>
      <c r="D30" s="28">
        <f t="shared" si="5"/>
        <v>85960395.689999402</v>
      </c>
      <c r="E30" s="28">
        <v>310177948.6899994</v>
      </c>
      <c r="F30" s="28">
        <v>190501386.32000008</v>
      </c>
      <c r="G30" s="28">
        <v>140588674.81999984</v>
      </c>
      <c r="H30" s="29">
        <v>119676562.37000005</v>
      </c>
    </row>
    <row r="31" spans="1:12">
      <c r="A31" s="42"/>
      <c r="B31" s="27" t="s">
        <v>30</v>
      </c>
      <c r="C31" s="28">
        <v>2222871684</v>
      </c>
      <c r="D31" s="28">
        <f t="shared" si="5"/>
        <v>354220440.0300045</v>
      </c>
      <c r="E31" s="28">
        <v>2577092124.0300045</v>
      </c>
      <c r="F31" s="28">
        <v>1331278614.150001</v>
      </c>
      <c r="G31" s="28">
        <v>849463706.70000029</v>
      </c>
      <c r="H31" s="29">
        <v>1245813509.8799989</v>
      </c>
    </row>
    <row r="32" spans="1:12">
      <c r="A32" s="42"/>
      <c r="B32" s="27" t="s">
        <v>31</v>
      </c>
      <c r="C32" s="28">
        <v>82769723</v>
      </c>
      <c r="D32" s="28">
        <f t="shared" si="5"/>
        <v>54286682.880000025</v>
      </c>
      <c r="E32" s="28">
        <v>137056405.88000003</v>
      </c>
      <c r="F32" s="28">
        <v>99117387.600000113</v>
      </c>
      <c r="G32" s="28">
        <v>95465716.830000073</v>
      </c>
      <c r="H32" s="29">
        <v>37939018.279999986</v>
      </c>
    </row>
    <row r="33" spans="1:8">
      <c r="A33" s="42"/>
      <c r="B33" s="27" t="s">
        <v>32</v>
      </c>
      <c r="C33" s="28">
        <v>141500555</v>
      </c>
      <c r="D33" s="28">
        <f t="shared" si="5"/>
        <v>491587303.38000047</v>
      </c>
      <c r="E33" s="28">
        <v>633087858.38000047</v>
      </c>
      <c r="F33" s="28">
        <v>378665492.06999987</v>
      </c>
      <c r="G33" s="28">
        <v>369434594.39999986</v>
      </c>
      <c r="H33" s="29">
        <v>254422366.31000009</v>
      </c>
    </row>
    <row r="34" spans="1:8">
      <c r="A34" s="44"/>
      <c r="B34" s="27" t="s">
        <v>33</v>
      </c>
      <c r="C34" s="28">
        <v>110362235</v>
      </c>
      <c r="D34" s="28">
        <f t="shared" si="5"/>
        <v>7118111.999999851</v>
      </c>
      <c r="E34" s="28">
        <v>117480346.99999985</v>
      </c>
      <c r="F34" s="28">
        <v>55860885.789999969</v>
      </c>
      <c r="G34" s="28">
        <v>47686826.230000034</v>
      </c>
      <c r="H34" s="29">
        <v>61619461.210000053</v>
      </c>
    </row>
    <row r="35" spans="1:8" s="12" customFormat="1" ht="15">
      <c r="A35" s="45"/>
      <c r="B35" s="31" t="s">
        <v>34</v>
      </c>
      <c r="C35" s="24">
        <f>SUM(C36:C40)</f>
        <v>6814474907</v>
      </c>
      <c r="D35" s="24">
        <f t="shared" ref="D35:H35" si="6">SUM(D36:D40)</f>
        <v>19485828922.500004</v>
      </c>
      <c r="E35" s="24">
        <f t="shared" si="6"/>
        <v>26300303829.500004</v>
      </c>
      <c r="F35" s="24">
        <f t="shared" si="6"/>
        <v>22875783280.750004</v>
      </c>
      <c r="G35" s="24">
        <f t="shared" si="6"/>
        <v>22865687492.150002</v>
      </c>
      <c r="H35" s="25">
        <f t="shared" si="6"/>
        <v>3424520548.749999</v>
      </c>
    </row>
    <row r="36" spans="1:8">
      <c r="A36" s="42"/>
      <c r="B36" s="32" t="s">
        <v>35</v>
      </c>
      <c r="C36" s="28">
        <v>0</v>
      </c>
      <c r="D36" s="28">
        <f t="shared" ref="D36:D39" si="7">E36-C36</f>
        <v>0</v>
      </c>
      <c r="E36" s="28">
        <v>0</v>
      </c>
      <c r="F36" s="28">
        <v>0</v>
      </c>
      <c r="G36" s="28">
        <v>0</v>
      </c>
      <c r="H36" s="29">
        <v>0</v>
      </c>
    </row>
    <row r="37" spans="1:8">
      <c r="A37" s="42"/>
      <c r="B37" s="32" t="s">
        <v>36</v>
      </c>
      <c r="C37" s="28">
        <v>2215964076</v>
      </c>
      <c r="D37" s="28">
        <f t="shared" si="7"/>
        <v>-577520927.11000037</v>
      </c>
      <c r="E37" s="28">
        <v>1638443148.8899996</v>
      </c>
      <c r="F37" s="28">
        <v>0</v>
      </c>
      <c r="G37" s="28">
        <v>0</v>
      </c>
      <c r="H37" s="29">
        <v>1638443148.8899996</v>
      </c>
    </row>
    <row r="38" spans="1:8">
      <c r="A38" s="42"/>
      <c r="B38" s="32" t="s">
        <v>37</v>
      </c>
      <c r="C38" s="28">
        <v>90500000</v>
      </c>
      <c r="D38" s="28">
        <f t="shared" si="7"/>
        <v>0</v>
      </c>
      <c r="E38" s="28">
        <v>90500000</v>
      </c>
      <c r="F38" s="28">
        <v>0</v>
      </c>
      <c r="G38" s="28">
        <v>0</v>
      </c>
      <c r="H38" s="29">
        <v>90500000</v>
      </c>
    </row>
    <row r="39" spans="1:8">
      <c r="A39" s="42"/>
      <c r="B39" s="32" t="s">
        <v>38</v>
      </c>
      <c r="C39" s="28">
        <v>259743817</v>
      </c>
      <c r="D39" s="28">
        <f t="shared" si="7"/>
        <v>5000000</v>
      </c>
      <c r="E39" s="28">
        <v>264743817</v>
      </c>
      <c r="F39" s="28">
        <v>0</v>
      </c>
      <c r="G39" s="28">
        <v>0</v>
      </c>
      <c r="H39" s="29">
        <v>264743817</v>
      </c>
    </row>
    <row r="40" spans="1:8">
      <c r="A40" s="42"/>
      <c r="B40" s="32" t="s">
        <v>39</v>
      </c>
      <c r="C40" s="28">
        <v>4248267014</v>
      </c>
      <c r="D40" s="28">
        <f>E40-C40</f>
        <v>20058349849.610004</v>
      </c>
      <c r="E40" s="28">
        <v>24306616863.610004</v>
      </c>
      <c r="F40" s="28">
        <v>22875783280.750004</v>
      </c>
      <c r="G40" s="28">
        <v>22865687492.150002</v>
      </c>
      <c r="H40" s="29">
        <v>1430833582.8599997</v>
      </c>
    </row>
    <row r="41" spans="1:8" s="33" customFormat="1">
      <c r="A41" s="22"/>
      <c r="B41" s="23" t="s">
        <v>40</v>
      </c>
      <c r="C41" s="24">
        <v>690506829</v>
      </c>
      <c r="D41" s="24">
        <f t="shared" ref="D41:D49" si="8">E41-C41</f>
        <v>25825063</v>
      </c>
      <c r="E41" s="24">
        <v>716331892</v>
      </c>
      <c r="F41" s="24">
        <v>517959358</v>
      </c>
      <c r="G41" s="24">
        <v>482884331</v>
      </c>
      <c r="H41" s="25">
        <v>198372534</v>
      </c>
    </row>
    <row r="42" spans="1:8" s="26" customFormat="1" ht="15">
      <c r="A42" s="22"/>
      <c r="B42" s="23" t="s">
        <v>41</v>
      </c>
      <c r="C42" s="24">
        <v>701685772</v>
      </c>
      <c r="D42" s="24">
        <f t="shared" si="8"/>
        <v>-1768535.3799999952</v>
      </c>
      <c r="E42" s="24">
        <v>699917236.62</v>
      </c>
      <c r="F42" s="24">
        <v>472137505.62</v>
      </c>
      <c r="G42" s="24">
        <v>471404237.62</v>
      </c>
      <c r="H42" s="25">
        <v>227779731</v>
      </c>
    </row>
    <row r="43" spans="1:8" s="26" customFormat="1" ht="15">
      <c r="A43" s="22"/>
      <c r="B43" s="23" t="s">
        <v>42</v>
      </c>
      <c r="C43" s="24">
        <f>SUM(C44:C49)</f>
        <v>1229234393</v>
      </c>
      <c r="D43" s="24">
        <f t="shared" ref="D43:H43" si="9">SUM(D44:D49)</f>
        <v>78123636.140000015</v>
      </c>
      <c r="E43" s="24">
        <f t="shared" si="9"/>
        <v>1307358029.1399999</v>
      </c>
      <c r="F43" s="24">
        <f t="shared" si="9"/>
        <v>900502344.49999988</v>
      </c>
      <c r="G43" s="24">
        <f t="shared" si="9"/>
        <v>857869523.16999996</v>
      </c>
      <c r="H43" s="25">
        <f t="shared" si="9"/>
        <v>406855684.63999999</v>
      </c>
    </row>
    <row r="44" spans="1:8">
      <c r="A44" s="42"/>
      <c r="B44" s="27" t="s">
        <v>43</v>
      </c>
      <c r="C44" s="28">
        <v>145784811</v>
      </c>
      <c r="D44" s="28">
        <f t="shared" si="8"/>
        <v>0</v>
      </c>
      <c r="E44" s="28">
        <v>145784811</v>
      </c>
      <c r="F44" s="28">
        <v>97054152</v>
      </c>
      <c r="G44" s="28">
        <v>81882471</v>
      </c>
      <c r="H44" s="29">
        <v>48730659</v>
      </c>
    </row>
    <row r="45" spans="1:8" ht="25.5">
      <c r="A45" s="42"/>
      <c r="B45" s="27" t="s">
        <v>44</v>
      </c>
      <c r="C45" s="28">
        <v>60597423</v>
      </c>
      <c r="D45" s="28">
        <f t="shared" si="8"/>
        <v>4979641.0399999991</v>
      </c>
      <c r="E45" s="28">
        <v>65577064.039999999</v>
      </c>
      <c r="F45" s="28">
        <v>44253779.809999995</v>
      </c>
      <c r="G45" s="28">
        <v>40412136</v>
      </c>
      <c r="H45" s="29">
        <v>21323284.23</v>
      </c>
    </row>
    <row r="46" spans="1:8">
      <c r="A46" s="42"/>
      <c r="B46" s="27" t="s">
        <v>45</v>
      </c>
      <c r="C46" s="28">
        <v>36728601</v>
      </c>
      <c r="D46" s="28">
        <f t="shared" si="8"/>
        <v>-653868</v>
      </c>
      <c r="E46" s="28">
        <v>36074733</v>
      </c>
      <c r="F46" s="28">
        <v>24287147</v>
      </c>
      <c r="G46" s="28">
        <v>23619805</v>
      </c>
      <c r="H46" s="29">
        <v>11787586</v>
      </c>
    </row>
    <row r="47" spans="1:8" ht="25.5">
      <c r="A47" s="42"/>
      <c r="B47" s="27" t="s">
        <v>46</v>
      </c>
      <c r="C47" s="28">
        <v>47059882</v>
      </c>
      <c r="D47" s="28">
        <f t="shared" si="8"/>
        <v>1649715.3700000048</v>
      </c>
      <c r="E47" s="28">
        <v>48709597.370000005</v>
      </c>
      <c r="F47" s="28">
        <v>27942745.75</v>
      </c>
      <c r="G47" s="28">
        <v>25884100.75</v>
      </c>
      <c r="H47" s="29">
        <v>20766851.619999997</v>
      </c>
    </row>
    <row r="48" spans="1:8">
      <c r="A48" s="42"/>
      <c r="B48" s="27" t="s">
        <v>47</v>
      </c>
      <c r="C48" s="28">
        <v>872396235</v>
      </c>
      <c r="D48" s="28">
        <f t="shared" si="8"/>
        <v>70048147.730000019</v>
      </c>
      <c r="E48" s="28">
        <v>942444382.73000002</v>
      </c>
      <c r="F48" s="28">
        <v>661665389.79999995</v>
      </c>
      <c r="G48" s="28">
        <v>645900971.37</v>
      </c>
      <c r="H48" s="29">
        <v>280778992.93000001</v>
      </c>
    </row>
    <row r="49" spans="1:8" ht="25.5">
      <c r="A49" s="46"/>
      <c r="B49" s="27" t="s">
        <v>48</v>
      </c>
      <c r="C49" s="28">
        <v>66667441</v>
      </c>
      <c r="D49" s="28">
        <f t="shared" si="8"/>
        <v>2100000</v>
      </c>
      <c r="E49" s="28">
        <v>68767441</v>
      </c>
      <c r="F49" s="28">
        <v>45299130.139999993</v>
      </c>
      <c r="G49" s="28">
        <v>40170039.049999997</v>
      </c>
      <c r="H49" s="29">
        <v>23468310.860000003</v>
      </c>
    </row>
    <row r="50" spans="1:8" s="12" customFormat="1" ht="26.25">
      <c r="A50" s="22"/>
      <c r="B50" s="19" t="s">
        <v>49</v>
      </c>
      <c r="C50" s="20">
        <f>C51+C81+C71+C74+C90+C84+C77+C94</f>
        <v>14472869120</v>
      </c>
      <c r="D50" s="20">
        <f t="shared" ref="D50:H50" si="10">D51+D81+D71+D74+D90+D84+D77+D94</f>
        <v>3359912148.0399933</v>
      </c>
      <c r="E50" s="20">
        <f t="shared" si="10"/>
        <v>17832781268.039997</v>
      </c>
      <c r="F50" s="20">
        <f t="shared" si="10"/>
        <v>11680403932.970003</v>
      </c>
      <c r="G50" s="20">
        <f t="shared" si="10"/>
        <v>9890389690.8299999</v>
      </c>
      <c r="H50" s="21">
        <f t="shared" si="10"/>
        <v>6152377335.0699997</v>
      </c>
    </row>
    <row r="51" spans="1:8" s="26" customFormat="1" ht="15">
      <c r="A51" s="22"/>
      <c r="B51" s="23" t="s">
        <v>50</v>
      </c>
      <c r="C51" s="24">
        <f>SUM(C52:C70)</f>
        <v>9105867924</v>
      </c>
      <c r="D51" s="24">
        <f t="shared" ref="D51:H51" si="11">SUM(D52:D70)</f>
        <v>461202290.4299984</v>
      </c>
      <c r="E51" s="24">
        <f t="shared" si="11"/>
        <v>9567070214.4300003</v>
      </c>
      <c r="F51" s="24">
        <f t="shared" si="11"/>
        <v>6152260015.0700006</v>
      </c>
      <c r="G51" s="24">
        <f t="shared" si="11"/>
        <v>5977120847.4500017</v>
      </c>
      <c r="H51" s="25">
        <f t="shared" si="11"/>
        <v>3414810199.3600001</v>
      </c>
    </row>
    <row r="52" spans="1:8" s="30" customFormat="1">
      <c r="A52" s="42"/>
      <c r="B52" s="27" t="s">
        <v>51</v>
      </c>
      <c r="C52" s="28">
        <v>6362481912</v>
      </c>
      <c r="D52" s="28">
        <f t="shared" ref="D52:D70" si="12">E52-C52</f>
        <v>126145020.16999817</v>
      </c>
      <c r="E52" s="28">
        <v>6488626932.1699982</v>
      </c>
      <c r="F52" s="28">
        <v>4084635056.8100009</v>
      </c>
      <c r="G52" s="28">
        <v>4064312728.5000005</v>
      </c>
      <c r="H52" s="29">
        <v>2403991875.3599997</v>
      </c>
    </row>
    <row r="53" spans="1:8">
      <c r="A53" s="42"/>
      <c r="B53" s="27" t="s">
        <v>52</v>
      </c>
      <c r="C53" s="28">
        <v>720285666</v>
      </c>
      <c r="D53" s="28">
        <f t="shared" si="12"/>
        <v>19240131.060000062</v>
      </c>
      <c r="E53" s="28">
        <v>739525797.06000006</v>
      </c>
      <c r="F53" s="28">
        <v>471502989.56999999</v>
      </c>
      <c r="G53" s="28">
        <v>457650318.03999996</v>
      </c>
      <c r="H53" s="29">
        <v>268022807.48999998</v>
      </c>
    </row>
    <row r="54" spans="1:8" s="26" customFormat="1" ht="26.25">
      <c r="A54" s="42"/>
      <c r="B54" s="27" t="s">
        <v>53</v>
      </c>
      <c r="C54" s="28">
        <v>45110144</v>
      </c>
      <c r="D54" s="28">
        <f t="shared" si="12"/>
        <v>-832305.71999999881</v>
      </c>
      <c r="E54" s="28">
        <v>44277838.280000001</v>
      </c>
      <c r="F54" s="28">
        <v>26010257</v>
      </c>
      <c r="G54" s="28">
        <v>25175897</v>
      </c>
      <c r="H54" s="29">
        <v>18267581.280000001</v>
      </c>
    </row>
    <row r="55" spans="1:8" ht="25.5">
      <c r="A55" s="42"/>
      <c r="B55" s="27" t="s">
        <v>54</v>
      </c>
      <c r="C55" s="28">
        <v>276423387</v>
      </c>
      <c r="D55" s="28">
        <f t="shared" si="12"/>
        <v>10153046.160000145</v>
      </c>
      <c r="E55" s="28">
        <v>286576433.16000015</v>
      </c>
      <c r="F55" s="28">
        <v>198998859.05000004</v>
      </c>
      <c r="G55" s="28">
        <v>195473099.05000004</v>
      </c>
      <c r="H55" s="29">
        <v>87577574.109999999</v>
      </c>
    </row>
    <row r="56" spans="1:8" ht="25.5">
      <c r="A56" s="42"/>
      <c r="B56" s="27" t="s">
        <v>55</v>
      </c>
      <c r="C56" s="28">
        <v>260816675</v>
      </c>
      <c r="D56" s="28">
        <f t="shared" si="12"/>
        <v>7494613</v>
      </c>
      <c r="E56" s="28">
        <v>268311288</v>
      </c>
      <c r="F56" s="28">
        <v>182731097</v>
      </c>
      <c r="G56" s="28">
        <v>172455999</v>
      </c>
      <c r="H56" s="29">
        <v>85580191</v>
      </c>
    </row>
    <row r="57" spans="1:8" s="26" customFormat="1" ht="26.25">
      <c r="A57" s="42"/>
      <c r="B57" s="27" t="s">
        <v>56</v>
      </c>
      <c r="C57" s="28">
        <v>95333446</v>
      </c>
      <c r="D57" s="28">
        <f t="shared" si="12"/>
        <v>6282276.2199999988</v>
      </c>
      <c r="E57" s="28">
        <v>101615722.22</v>
      </c>
      <c r="F57" s="28">
        <v>70165748.210000008</v>
      </c>
      <c r="G57" s="28">
        <v>67656752.920000002</v>
      </c>
      <c r="H57" s="29">
        <v>31449974.009999998</v>
      </c>
    </row>
    <row r="58" spans="1:8">
      <c r="A58" s="42"/>
      <c r="B58" s="27" t="s">
        <v>57</v>
      </c>
      <c r="C58" s="28">
        <v>66827998</v>
      </c>
      <c r="D58" s="28">
        <f t="shared" si="12"/>
        <v>12222932</v>
      </c>
      <c r="E58" s="28">
        <v>79050930</v>
      </c>
      <c r="F58" s="28">
        <v>58445285.859999999</v>
      </c>
      <c r="G58" s="28">
        <v>55981800.359999999</v>
      </c>
      <c r="H58" s="29">
        <v>20605644.140000008</v>
      </c>
    </row>
    <row r="59" spans="1:8">
      <c r="A59" s="42"/>
      <c r="B59" s="27" t="s">
        <v>58</v>
      </c>
      <c r="C59" s="28">
        <v>41915185</v>
      </c>
      <c r="D59" s="28">
        <f t="shared" si="12"/>
        <v>0</v>
      </c>
      <c r="E59" s="28">
        <v>41915185.000000007</v>
      </c>
      <c r="F59" s="28">
        <v>23622381.07</v>
      </c>
      <c r="G59" s="28">
        <v>22122009.07</v>
      </c>
      <c r="H59" s="29">
        <v>18292803.930000003</v>
      </c>
    </row>
    <row r="60" spans="1:8">
      <c r="A60" s="42"/>
      <c r="B60" s="27" t="s">
        <v>59</v>
      </c>
      <c r="C60" s="28">
        <v>108722746</v>
      </c>
      <c r="D60" s="28">
        <f t="shared" si="12"/>
        <v>1465474</v>
      </c>
      <c r="E60" s="28">
        <v>110188220</v>
      </c>
      <c r="F60" s="28">
        <v>82712040.599999994</v>
      </c>
      <c r="G60" s="28">
        <v>73950334.099999979</v>
      </c>
      <c r="H60" s="29">
        <v>27476179.399999999</v>
      </c>
    </row>
    <row r="61" spans="1:8">
      <c r="A61" s="43"/>
      <c r="B61" s="27" t="s">
        <v>60</v>
      </c>
      <c r="C61" s="28">
        <v>49808888</v>
      </c>
      <c r="D61" s="28">
        <f t="shared" si="12"/>
        <v>525818</v>
      </c>
      <c r="E61" s="28">
        <v>50334706</v>
      </c>
      <c r="F61" s="28">
        <v>36143901.869999997</v>
      </c>
      <c r="G61" s="28">
        <v>31637551.340000004</v>
      </c>
      <c r="H61" s="29">
        <v>14190804.130000001</v>
      </c>
    </row>
    <row r="62" spans="1:8">
      <c r="A62" s="42"/>
      <c r="B62" s="27" t="s">
        <v>61</v>
      </c>
      <c r="C62" s="28">
        <v>449327342</v>
      </c>
      <c r="D62" s="28">
        <f t="shared" si="12"/>
        <v>22472817</v>
      </c>
      <c r="E62" s="28">
        <v>471800159</v>
      </c>
      <c r="F62" s="28">
        <v>338255420.45000005</v>
      </c>
      <c r="G62" s="28">
        <v>309947250.59000003</v>
      </c>
      <c r="H62" s="29">
        <v>133544738.55</v>
      </c>
    </row>
    <row r="63" spans="1:8">
      <c r="A63" s="42"/>
      <c r="B63" s="27" t="s">
        <v>62</v>
      </c>
      <c r="C63" s="28">
        <v>121577448</v>
      </c>
      <c r="D63" s="28">
        <f t="shared" si="12"/>
        <v>4712488.0000000447</v>
      </c>
      <c r="E63" s="28">
        <v>126289936.00000004</v>
      </c>
      <c r="F63" s="28">
        <v>111608469.00000004</v>
      </c>
      <c r="G63" s="28">
        <v>111608469.00000004</v>
      </c>
      <c r="H63" s="29">
        <v>14681467</v>
      </c>
    </row>
    <row r="64" spans="1:8" ht="26.25" customHeight="1">
      <c r="A64" s="44"/>
      <c r="B64" s="27" t="s">
        <v>63</v>
      </c>
      <c r="C64" s="28">
        <v>307055171</v>
      </c>
      <c r="D64" s="28">
        <f t="shared" si="12"/>
        <v>-17499949.5</v>
      </c>
      <c r="E64" s="28">
        <v>289555221.5</v>
      </c>
      <c r="F64" s="28">
        <v>176622922.70000002</v>
      </c>
      <c r="G64" s="28">
        <v>106168646.04000004</v>
      </c>
      <c r="H64" s="29">
        <v>112932298.80000001</v>
      </c>
    </row>
    <row r="65" spans="1:8" ht="25.5">
      <c r="A65" s="42"/>
      <c r="B65" s="34" t="s">
        <v>64</v>
      </c>
      <c r="C65" s="28">
        <v>71963616</v>
      </c>
      <c r="D65" s="28">
        <f t="shared" si="12"/>
        <v>262226418.03999996</v>
      </c>
      <c r="E65" s="28">
        <v>334190034.03999996</v>
      </c>
      <c r="F65" s="28">
        <v>191957433.44999999</v>
      </c>
      <c r="G65" s="28">
        <v>189896999.30000001</v>
      </c>
      <c r="H65" s="29">
        <v>142232600.59000006</v>
      </c>
    </row>
    <row r="66" spans="1:8">
      <c r="A66" s="42"/>
      <c r="B66" s="27" t="s">
        <v>65</v>
      </c>
      <c r="C66" s="28">
        <v>32994570</v>
      </c>
      <c r="D66" s="28">
        <f t="shared" si="12"/>
        <v>-1147298</v>
      </c>
      <c r="E66" s="28">
        <v>31847272</v>
      </c>
      <c r="F66" s="28">
        <v>20301659.530000001</v>
      </c>
      <c r="G66" s="28">
        <v>17476941</v>
      </c>
      <c r="H66" s="29">
        <v>11545612.470000001</v>
      </c>
    </row>
    <row r="67" spans="1:8">
      <c r="A67" s="44"/>
      <c r="B67" s="27" t="s">
        <v>66</v>
      </c>
      <c r="C67" s="28">
        <v>26117954</v>
      </c>
      <c r="D67" s="28">
        <f t="shared" si="12"/>
        <v>5889552</v>
      </c>
      <c r="E67" s="28">
        <v>32007506</v>
      </c>
      <c r="F67" s="28">
        <v>29314529</v>
      </c>
      <c r="G67" s="28">
        <v>29314529</v>
      </c>
      <c r="H67" s="29">
        <v>2692977</v>
      </c>
    </row>
    <row r="68" spans="1:8">
      <c r="A68" s="44"/>
      <c r="B68" s="34" t="s">
        <v>67</v>
      </c>
      <c r="C68" s="28">
        <v>24828162</v>
      </c>
      <c r="D68" s="28">
        <f t="shared" si="12"/>
        <v>1184712.0000000037</v>
      </c>
      <c r="E68" s="28">
        <v>26012874.000000004</v>
      </c>
      <c r="F68" s="28">
        <v>17576805.020000003</v>
      </c>
      <c r="G68" s="28">
        <v>17220521.270000003</v>
      </c>
      <c r="H68" s="29">
        <v>8436068.9800000004</v>
      </c>
    </row>
    <row r="69" spans="1:8">
      <c r="A69" s="44"/>
      <c r="B69" s="34" t="s">
        <v>68</v>
      </c>
      <c r="C69" s="28">
        <v>29306914</v>
      </c>
      <c r="D69" s="28">
        <f t="shared" si="12"/>
        <v>666546</v>
      </c>
      <c r="E69" s="28">
        <v>29973460</v>
      </c>
      <c r="F69" s="28">
        <v>20412350.880000003</v>
      </c>
      <c r="G69" s="28">
        <v>18138560.870000001</v>
      </c>
      <c r="H69" s="29">
        <v>9561109.1199999992</v>
      </c>
    </row>
    <row r="70" spans="1:8">
      <c r="A70" s="44"/>
      <c r="B70" s="34" t="s">
        <v>69</v>
      </c>
      <c r="C70" s="28">
        <v>14970700</v>
      </c>
      <c r="D70" s="28">
        <f t="shared" si="12"/>
        <v>0</v>
      </c>
      <c r="E70" s="28">
        <v>14970700</v>
      </c>
      <c r="F70" s="28">
        <v>11242808</v>
      </c>
      <c r="G70" s="28">
        <v>10932441</v>
      </c>
      <c r="H70" s="29">
        <v>3727892</v>
      </c>
    </row>
    <row r="71" spans="1:8">
      <c r="A71" s="22"/>
      <c r="B71" s="23" t="s">
        <v>70</v>
      </c>
      <c r="C71" s="24">
        <f>SUM(C72:C73)</f>
        <v>3702934598</v>
      </c>
      <c r="D71" s="24">
        <f t="shared" ref="D71:H71" si="13">SUM(D72:D73)</f>
        <v>2359425104.8899956</v>
      </c>
      <c r="E71" s="24">
        <f t="shared" si="13"/>
        <v>6062359702.8899956</v>
      </c>
      <c r="F71" s="24">
        <f t="shared" si="13"/>
        <v>4093677503.9000001</v>
      </c>
      <c r="G71" s="24">
        <f t="shared" si="13"/>
        <v>2926995384.6900015</v>
      </c>
      <c r="H71" s="25">
        <f t="shared" si="13"/>
        <v>1968682198.9899995</v>
      </c>
    </row>
    <row r="72" spans="1:8" s="30" customFormat="1">
      <c r="A72" s="42"/>
      <c r="B72" s="27" t="s">
        <v>71</v>
      </c>
      <c r="C72" s="28">
        <v>3115211194</v>
      </c>
      <c r="D72" s="28">
        <f t="shared" ref="D72:D73" si="14">E72-C72</f>
        <v>2359425104.8899956</v>
      </c>
      <c r="E72" s="28">
        <v>5474636298.8899956</v>
      </c>
      <c r="F72" s="28">
        <v>4093677503.9000001</v>
      </c>
      <c r="G72" s="28">
        <v>2926995384.6900015</v>
      </c>
      <c r="H72" s="29">
        <v>1380958794.9899995</v>
      </c>
    </row>
    <row r="73" spans="1:8" s="30" customFormat="1" ht="25.5">
      <c r="A73" s="42"/>
      <c r="B73" s="27" t="s">
        <v>72</v>
      </c>
      <c r="C73" s="28">
        <v>587723404</v>
      </c>
      <c r="D73" s="28">
        <f t="shared" si="14"/>
        <v>0</v>
      </c>
      <c r="E73" s="28">
        <v>587723404</v>
      </c>
      <c r="F73" s="28">
        <v>0</v>
      </c>
      <c r="G73" s="28">
        <v>0</v>
      </c>
      <c r="H73" s="29">
        <v>587723404</v>
      </c>
    </row>
    <row r="74" spans="1:8">
      <c r="A74" s="22"/>
      <c r="B74" s="23" t="s">
        <v>73</v>
      </c>
      <c r="C74" s="24">
        <f t="shared" ref="C74:H74" si="15">SUM(C75:C76)</f>
        <v>120167246</v>
      </c>
      <c r="D74" s="24">
        <f t="shared" si="15"/>
        <v>34230860.729999989</v>
      </c>
      <c r="E74" s="24">
        <f t="shared" si="15"/>
        <v>154398106.72999999</v>
      </c>
      <c r="F74" s="24">
        <f t="shared" si="15"/>
        <v>94768703.530000001</v>
      </c>
      <c r="G74" s="24">
        <f t="shared" si="15"/>
        <v>79364859.739999995</v>
      </c>
      <c r="H74" s="25">
        <f t="shared" si="15"/>
        <v>59629403.20000001</v>
      </c>
    </row>
    <row r="75" spans="1:8">
      <c r="A75" s="42"/>
      <c r="B75" s="27" t="s">
        <v>74</v>
      </c>
      <c r="C75" s="28">
        <v>90696927</v>
      </c>
      <c r="D75" s="28">
        <f t="shared" ref="D75:D76" si="16">E75-C75</f>
        <v>31346448.929999992</v>
      </c>
      <c r="E75" s="28">
        <v>122043375.92999999</v>
      </c>
      <c r="F75" s="28">
        <v>74848519.579999998</v>
      </c>
      <c r="G75" s="28">
        <v>64932011.799999997</v>
      </c>
      <c r="H75" s="29">
        <v>47194856.350000016</v>
      </c>
    </row>
    <row r="76" spans="1:8" ht="25.5">
      <c r="A76" s="42"/>
      <c r="B76" s="35" t="s">
        <v>75</v>
      </c>
      <c r="C76" s="28">
        <v>29470319</v>
      </c>
      <c r="D76" s="28">
        <f t="shared" si="16"/>
        <v>2884411.8000000007</v>
      </c>
      <c r="E76" s="28">
        <v>32354730.800000001</v>
      </c>
      <c r="F76" s="28">
        <v>19920183.950000003</v>
      </c>
      <c r="G76" s="28">
        <v>14432847.940000003</v>
      </c>
      <c r="H76" s="29">
        <v>12434546.849999996</v>
      </c>
    </row>
    <row r="77" spans="1:8">
      <c r="A77" s="22"/>
      <c r="B77" s="23" t="s">
        <v>76</v>
      </c>
      <c r="C77" s="24">
        <f>SUM(C78:C80)</f>
        <v>736536394</v>
      </c>
      <c r="D77" s="24">
        <f t="shared" ref="D77:H77" si="17">SUM(D78:D80)</f>
        <v>1818838.54</v>
      </c>
      <c r="E77" s="24">
        <f t="shared" si="17"/>
        <v>738355232.53999996</v>
      </c>
      <c r="F77" s="24">
        <f t="shared" si="17"/>
        <v>430157897.79000002</v>
      </c>
      <c r="G77" s="24">
        <f t="shared" si="17"/>
        <v>57396886.549999997</v>
      </c>
      <c r="H77" s="25">
        <f t="shared" si="17"/>
        <v>308197334.75</v>
      </c>
    </row>
    <row r="78" spans="1:8" ht="25.5">
      <c r="A78" s="47"/>
      <c r="B78" s="34" t="s">
        <v>77</v>
      </c>
      <c r="C78" s="28">
        <v>0</v>
      </c>
      <c r="D78" s="28">
        <f t="shared" ref="D78:D80" si="18">E78-C78</f>
        <v>0</v>
      </c>
      <c r="E78" s="28">
        <v>0</v>
      </c>
      <c r="F78" s="28">
        <v>0</v>
      </c>
      <c r="G78" s="28">
        <v>0</v>
      </c>
      <c r="H78" s="29">
        <v>0</v>
      </c>
    </row>
    <row r="79" spans="1:8" ht="25.5">
      <c r="A79" s="42"/>
      <c r="B79" s="27" t="s">
        <v>78</v>
      </c>
      <c r="C79" s="28">
        <v>0</v>
      </c>
      <c r="D79" s="28">
        <f t="shared" si="18"/>
        <v>1818838.54</v>
      </c>
      <c r="E79" s="28">
        <v>1818838.54</v>
      </c>
      <c r="F79" s="28">
        <v>439767.75</v>
      </c>
      <c r="G79" s="28">
        <v>293178.5</v>
      </c>
      <c r="H79" s="29">
        <v>1379070.79</v>
      </c>
    </row>
    <row r="80" spans="1:8" ht="18" customHeight="1">
      <c r="A80" s="48"/>
      <c r="B80" s="27" t="s">
        <v>79</v>
      </c>
      <c r="C80" s="28">
        <v>736536394</v>
      </c>
      <c r="D80" s="28">
        <f t="shared" si="18"/>
        <v>0</v>
      </c>
      <c r="E80" s="28">
        <v>736536394</v>
      </c>
      <c r="F80" s="28">
        <v>429718130.04000002</v>
      </c>
      <c r="G80" s="28">
        <v>57103708.049999997</v>
      </c>
      <c r="H80" s="29">
        <v>306818263.95999998</v>
      </c>
    </row>
    <row r="81" spans="1:8" s="33" customFormat="1">
      <c r="A81" s="22"/>
      <c r="B81" s="23" t="s">
        <v>80</v>
      </c>
      <c r="C81" s="24">
        <f>SUM(C82:C83)</f>
        <v>14668275</v>
      </c>
      <c r="D81" s="24">
        <f t="shared" ref="D81:H81" si="19">SUM(D82:D83)</f>
        <v>462977254.62000006</v>
      </c>
      <c r="E81" s="24">
        <f t="shared" si="19"/>
        <v>477645529.62000006</v>
      </c>
      <c r="F81" s="24">
        <f t="shared" si="19"/>
        <v>414977961.12</v>
      </c>
      <c r="G81" s="24">
        <f t="shared" si="19"/>
        <v>406928103.62</v>
      </c>
      <c r="H81" s="25">
        <f t="shared" si="19"/>
        <v>62667568.500000007</v>
      </c>
    </row>
    <row r="82" spans="1:8">
      <c r="A82" s="42"/>
      <c r="B82" s="27" t="s">
        <v>81</v>
      </c>
      <c r="C82" s="28">
        <v>0</v>
      </c>
      <c r="D82" s="28">
        <f t="shared" ref="D82:D83" si="20">E82-C82</f>
        <v>457244566.62000006</v>
      </c>
      <c r="E82" s="28">
        <v>457244566.62000006</v>
      </c>
      <c r="F82" s="28">
        <v>400938976.74000001</v>
      </c>
      <c r="G82" s="28">
        <v>400938976.74000001</v>
      </c>
      <c r="H82" s="29">
        <v>56305589.88000001</v>
      </c>
    </row>
    <row r="83" spans="1:8">
      <c r="A83" s="42"/>
      <c r="B83" s="27" t="s">
        <v>82</v>
      </c>
      <c r="C83" s="28">
        <v>14668275</v>
      </c>
      <c r="D83" s="28">
        <f t="shared" si="20"/>
        <v>5732688</v>
      </c>
      <c r="E83" s="28">
        <v>20400963</v>
      </c>
      <c r="F83" s="28">
        <v>14038984.379999999</v>
      </c>
      <c r="G83" s="28">
        <v>5989126.8799999999</v>
      </c>
      <c r="H83" s="29">
        <v>6361978.6199999992</v>
      </c>
    </row>
    <row r="84" spans="1:8" s="33" customFormat="1">
      <c r="A84" s="22"/>
      <c r="B84" s="23" t="s">
        <v>83</v>
      </c>
      <c r="C84" s="24">
        <f>SUM(C85:C89)</f>
        <v>732690108</v>
      </c>
      <c r="D84" s="24">
        <f t="shared" ref="D84:H84" si="21">SUM(D85:D89)</f>
        <v>33712484.129999846</v>
      </c>
      <c r="E84" s="24">
        <f t="shared" si="21"/>
        <v>766402592.12999988</v>
      </c>
      <c r="F84" s="24">
        <f t="shared" si="21"/>
        <v>450175916.54000008</v>
      </c>
      <c r="G84" s="24">
        <f t="shared" si="21"/>
        <v>401814571.55000007</v>
      </c>
      <c r="H84" s="25">
        <f t="shared" si="21"/>
        <v>316226675.58999997</v>
      </c>
    </row>
    <row r="85" spans="1:8" ht="25.5">
      <c r="A85" s="42"/>
      <c r="B85" s="27" t="s">
        <v>84</v>
      </c>
      <c r="C85" s="28">
        <v>570526162</v>
      </c>
      <c r="D85" s="28">
        <f t="shared" ref="D85:D89" si="22">E85-C85</f>
        <v>16890909.289999843</v>
      </c>
      <c r="E85" s="28">
        <v>587417071.28999984</v>
      </c>
      <c r="F85" s="28">
        <v>341318199.74000007</v>
      </c>
      <c r="G85" s="28">
        <v>297178030.91000003</v>
      </c>
      <c r="H85" s="29">
        <v>246098871.54999998</v>
      </c>
    </row>
    <row r="86" spans="1:8">
      <c r="A86" s="42"/>
      <c r="B86" s="27" t="s">
        <v>85</v>
      </c>
      <c r="C86" s="28">
        <v>45280809</v>
      </c>
      <c r="D86" s="28">
        <f t="shared" si="22"/>
        <v>8720702.049999997</v>
      </c>
      <c r="E86" s="28">
        <v>54001511.049999997</v>
      </c>
      <c r="F86" s="28">
        <v>33796834.290000007</v>
      </c>
      <c r="G86" s="28">
        <v>31415763.910000004</v>
      </c>
      <c r="H86" s="29">
        <v>20204676.759999998</v>
      </c>
    </row>
    <row r="87" spans="1:8" ht="25.5">
      <c r="A87" s="42"/>
      <c r="B87" s="27" t="s">
        <v>86</v>
      </c>
      <c r="C87" s="28">
        <v>27916844</v>
      </c>
      <c r="D87" s="28">
        <f t="shared" si="22"/>
        <v>54216.810000002384</v>
      </c>
      <c r="E87" s="28">
        <v>27971060.810000002</v>
      </c>
      <c r="F87" s="28">
        <v>11418519.250000002</v>
      </c>
      <c r="G87" s="28">
        <v>11165499.689999998</v>
      </c>
      <c r="H87" s="29">
        <v>16552541.559999997</v>
      </c>
    </row>
    <row r="88" spans="1:8">
      <c r="A88" s="42"/>
      <c r="B88" s="27" t="s">
        <v>87</v>
      </c>
      <c r="C88" s="28">
        <v>27416713</v>
      </c>
      <c r="D88" s="28">
        <f t="shared" si="22"/>
        <v>-1870172.0199999958</v>
      </c>
      <c r="E88" s="28">
        <v>25546540.980000004</v>
      </c>
      <c r="F88" s="28">
        <v>16773075.75</v>
      </c>
      <c r="G88" s="28">
        <v>15881167.309999997</v>
      </c>
      <c r="H88" s="29">
        <v>8773465.2300000004</v>
      </c>
    </row>
    <row r="89" spans="1:8">
      <c r="A89" s="42"/>
      <c r="B89" s="27" t="s">
        <v>88</v>
      </c>
      <c r="C89" s="28">
        <v>61549580</v>
      </c>
      <c r="D89" s="28">
        <f t="shared" si="22"/>
        <v>9916828</v>
      </c>
      <c r="E89" s="28">
        <v>71466408</v>
      </c>
      <c r="F89" s="28">
        <v>46869287.510000013</v>
      </c>
      <c r="G89" s="28">
        <v>46174109.730000004</v>
      </c>
      <c r="H89" s="29">
        <v>24597120.489999995</v>
      </c>
    </row>
    <row r="90" spans="1:8">
      <c r="A90" s="22"/>
      <c r="B90" s="23" t="s">
        <v>89</v>
      </c>
      <c r="C90" s="24">
        <f t="shared" ref="C90:H90" si="23">SUM(C91:C93)</f>
        <v>0</v>
      </c>
      <c r="D90" s="24">
        <f t="shared" si="23"/>
        <v>0</v>
      </c>
      <c r="E90" s="24">
        <f t="shared" si="23"/>
        <v>0</v>
      </c>
      <c r="F90" s="24">
        <f t="shared" si="23"/>
        <v>0</v>
      </c>
      <c r="G90" s="24">
        <f t="shared" si="23"/>
        <v>0</v>
      </c>
      <c r="H90" s="25">
        <f t="shared" si="23"/>
        <v>0</v>
      </c>
    </row>
    <row r="91" spans="1:8" ht="25.5">
      <c r="A91" s="42"/>
      <c r="B91" s="27" t="s">
        <v>90</v>
      </c>
      <c r="C91" s="28">
        <v>0</v>
      </c>
      <c r="D91" s="28">
        <f t="shared" ref="D91:D93" si="24">E91-C91</f>
        <v>0</v>
      </c>
      <c r="E91" s="28">
        <v>0</v>
      </c>
      <c r="F91" s="28">
        <v>0</v>
      </c>
      <c r="G91" s="28">
        <v>0</v>
      </c>
      <c r="H91" s="29">
        <v>0</v>
      </c>
    </row>
    <row r="92" spans="1:8" ht="25.5">
      <c r="A92" s="42"/>
      <c r="B92" s="27" t="s">
        <v>91</v>
      </c>
      <c r="C92" s="28">
        <v>0</v>
      </c>
      <c r="D92" s="28">
        <f t="shared" si="24"/>
        <v>0</v>
      </c>
      <c r="E92" s="28">
        <v>0</v>
      </c>
      <c r="F92" s="28">
        <v>0</v>
      </c>
      <c r="G92" s="28">
        <v>0</v>
      </c>
      <c r="H92" s="29">
        <v>0</v>
      </c>
    </row>
    <row r="93" spans="1:8" ht="25.5">
      <c r="A93" s="42"/>
      <c r="B93" s="27" t="s">
        <v>92</v>
      </c>
      <c r="C93" s="28">
        <v>0</v>
      </c>
      <c r="D93" s="28">
        <f t="shared" si="24"/>
        <v>0</v>
      </c>
      <c r="E93" s="28">
        <v>0</v>
      </c>
      <c r="F93" s="28">
        <v>0</v>
      </c>
      <c r="G93" s="28">
        <v>0</v>
      </c>
      <c r="H93" s="29">
        <v>0</v>
      </c>
    </row>
    <row r="94" spans="1:8">
      <c r="A94" s="22"/>
      <c r="B94" s="23" t="s">
        <v>93</v>
      </c>
      <c r="C94" s="24">
        <f>SUM(C95:C96)</f>
        <v>60004575</v>
      </c>
      <c r="D94" s="24">
        <f t="shared" ref="D94:H94" si="25">SUM(D95:D96)</f>
        <v>6545314.6999999993</v>
      </c>
      <c r="E94" s="24">
        <f t="shared" si="25"/>
        <v>66549889.700000003</v>
      </c>
      <c r="F94" s="24">
        <f t="shared" si="25"/>
        <v>44385935.020000003</v>
      </c>
      <c r="G94" s="24">
        <f t="shared" si="25"/>
        <v>40769037.229999997</v>
      </c>
      <c r="H94" s="25">
        <f t="shared" si="25"/>
        <v>22163954.680000003</v>
      </c>
    </row>
    <row r="95" spans="1:8" ht="25.5">
      <c r="A95" s="42"/>
      <c r="B95" s="27" t="s">
        <v>94</v>
      </c>
      <c r="C95" s="28">
        <v>18000000</v>
      </c>
      <c r="D95" s="28">
        <f t="shared" ref="D95:D96" si="26">E95-C95</f>
        <v>-2959283.9700000025</v>
      </c>
      <c r="E95" s="28">
        <v>15040716.029999997</v>
      </c>
      <c r="F95" s="28">
        <v>10495198.92</v>
      </c>
      <c r="G95" s="28">
        <v>9304107.9199999999</v>
      </c>
      <c r="H95" s="29">
        <v>4545517.1099999994</v>
      </c>
    </row>
    <row r="96" spans="1:8" ht="25.5">
      <c r="A96" s="49"/>
      <c r="B96" s="27" t="s">
        <v>95</v>
      </c>
      <c r="C96" s="28">
        <v>42004575</v>
      </c>
      <c r="D96" s="28">
        <f t="shared" si="26"/>
        <v>9504598.6700000018</v>
      </c>
      <c r="E96" s="28">
        <v>51509173.670000002</v>
      </c>
      <c r="F96" s="28">
        <v>33890736.100000001</v>
      </c>
      <c r="G96" s="28">
        <v>31464929.309999999</v>
      </c>
      <c r="H96" s="29">
        <v>17618437.570000004</v>
      </c>
    </row>
    <row r="97" spans="1:8" ht="19.5" customHeight="1">
      <c r="A97" s="22"/>
      <c r="B97" s="19" t="s">
        <v>96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1">
        <v>0</v>
      </c>
    </row>
    <row r="98" spans="1:8" s="12" customFormat="1" ht="26.25">
      <c r="A98" s="22"/>
      <c r="B98" s="16" t="s">
        <v>97</v>
      </c>
      <c r="C98" s="17">
        <f>C99+C103</f>
        <v>0</v>
      </c>
      <c r="D98" s="17">
        <f t="shared" ref="D98:H98" si="27">D99+D103</f>
        <v>0</v>
      </c>
      <c r="E98" s="17">
        <f t="shared" si="27"/>
        <v>0</v>
      </c>
      <c r="F98" s="17">
        <f t="shared" si="27"/>
        <v>0</v>
      </c>
      <c r="G98" s="17">
        <f t="shared" si="27"/>
        <v>0</v>
      </c>
      <c r="H98" s="18">
        <f t="shared" si="27"/>
        <v>0</v>
      </c>
    </row>
    <row r="99" spans="1:8" s="12" customFormat="1" ht="26.25">
      <c r="A99" s="22"/>
      <c r="B99" s="19" t="s">
        <v>98</v>
      </c>
      <c r="C99" s="20">
        <f>C100</f>
        <v>0</v>
      </c>
      <c r="D99" s="20">
        <f t="shared" ref="D99:H99" si="28">D100</f>
        <v>0</v>
      </c>
      <c r="E99" s="20">
        <f t="shared" si="28"/>
        <v>0</v>
      </c>
      <c r="F99" s="20">
        <f t="shared" si="28"/>
        <v>0</v>
      </c>
      <c r="G99" s="20">
        <f t="shared" si="28"/>
        <v>0</v>
      </c>
      <c r="H99" s="21">
        <f t="shared" si="28"/>
        <v>0</v>
      </c>
    </row>
    <row r="100" spans="1:8" s="12" customFormat="1" ht="34.5" customHeight="1">
      <c r="A100" s="22"/>
      <c r="B100" s="23" t="s">
        <v>99</v>
      </c>
      <c r="C100" s="24">
        <f t="shared" ref="C100:H100" si="29">SUM(C101:C102)</f>
        <v>0</v>
      </c>
      <c r="D100" s="24">
        <f t="shared" si="29"/>
        <v>0</v>
      </c>
      <c r="E100" s="24">
        <f t="shared" si="29"/>
        <v>0</v>
      </c>
      <c r="F100" s="24">
        <f t="shared" si="29"/>
        <v>0</v>
      </c>
      <c r="G100" s="24">
        <f t="shared" si="29"/>
        <v>0</v>
      </c>
      <c r="H100" s="25">
        <f t="shared" si="29"/>
        <v>0</v>
      </c>
    </row>
    <row r="101" spans="1:8" s="12" customFormat="1" ht="26.25">
      <c r="A101" s="42"/>
      <c r="B101" s="27" t="s">
        <v>100</v>
      </c>
      <c r="C101" s="28">
        <v>0</v>
      </c>
      <c r="D101" s="28">
        <f t="shared" ref="D101:D102" si="30">E101-C101</f>
        <v>0</v>
      </c>
      <c r="E101" s="28">
        <v>0</v>
      </c>
      <c r="F101" s="28">
        <v>0</v>
      </c>
      <c r="G101" s="28">
        <v>0</v>
      </c>
      <c r="H101" s="29">
        <v>0</v>
      </c>
    </row>
    <row r="102" spans="1:8" s="12" customFormat="1" ht="15">
      <c r="A102" s="47"/>
      <c r="B102" s="34" t="s">
        <v>101</v>
      </c>
      <c r="C102" s="28">
        <v>0</v>
      </c>
      <c r="D102" s="28">
        <f t="shared" si="30"/>
        <v>0</v>
      </c>
      <c r="E102" s="28">
        <v>0</v>
      </c>
      <c r="F102" s="28">
        <v>0</v>
      </c>
      <c r="G102" s="28">
        <v>0</v>
      </c>
      <c r="H102" s="29">
        <v>0</v>
      </c>
    </row>
    <row r="103" spans="1:8" s="12" customFormat="1" ht="26.25">
      <c r="A103" s="22"/>
      <c r="B103" s="19" t="s">
        <v>102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1">
        <v>0</v>
      </c>
    </row>
    <row r="104" spans="1:8" ht="18.75" customHeight="1">
      <c r="A104" s="22"/>
      <c r="B104" s="13" t="s">
        <v>103</v>
      </c>
      <c r="C104" s="14">
        <f>C105+C106+C110</f>
        <v>11911304</v>
      </c>
      <c r="D104" s="14">
        <f t="shared" ref="D104:H104" si="31">D105+D106+D110</f>
        <v>634018.99999999814</v>
      </c>
      <c r="E104" s="14">
        <f t="shared" si="31"/>
        <v>12545322.999999998</v>
      </c>
      <c r="F104" s="14">
        <f t="shared" si="31"/>
        <v>8297673.3399999999</v>
      </c>
      <c r="G104" s="14">
        <f t="shared" si="31"/>
        <v>6243651.7699999996</v>
      </c>
      <c r="H104" s="15">
        <f t="shared" si="31"/>
        <v>4247649.66</v>
      </c>
    </row>
    <row r="105" spans="1:8" s="12" customFormat="1" ht="31.5" customHeight="1">
      <c r="A105" s="22"/>
      <c r="B105" s="16" t="s">
        <v>104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8">
        <v>0</v>
      </c>
    </row>
    <row r="106" spans="1:8" s="12" customFormat="1" ht="26.25">
      <c r="A106" s="22"/>
      <c r="B106" s="16" t="s">
        <v>105</v>
      </c>
      <c r="C106" s="17">
        <f>C107</f>
        <v>11911304</v>
      </c>
      <c r="D106" s="17">
        <f t="shared" ref="D106:H107" si="32">D107</f>
        <v>634018.99999999814</v>
      </c>
      <c r="E106" s="17">
        <f t="shared" si="32"/>
        <v>12545322.999999998</v>
      </c>
      <c r="F106" s="17">
        <f t="shared" si="32"/>
        <v>8297673.3399999999</v>
      </c>
      <c r="G106" s="17">
        <f t="shared" si="32"/>
        <v>6243651.7699999996</v>
      </c>
      <c r="H106" s="18">
        <f t="shared" si="32"/>
        <v>4247649.66</v>
      </c>
    </row>
    <row r="107" spans="1:8" s="12" customFormat="1" ht="26.25">
      <c r="A107" s="22"/>
      <c r="B107" s="19" t="s">
        <v>106</v>
      </c>
      <c r="C107" s="20">
        <f>C108</f>
        <v>11911304</v>
      </c>
      <c r="D107" s="20">
        <f t="shared" si="32"/>
        <v>634018.99999999814</v>
      </c>
      <c r="E107" s="20">
        <f t="shared" si="32"/>
        <v>12545322.999999998</v>
      </c>
      <c r="F107" s="20">
        <f t="shared" si="32"/>
        <v>8297673.3399999999</v>
      </c>
      <c r="G107" s="20">
        <f t="shared" si="32"/>
        <v>6243651.7699999996</v>
      </c>
      <c r="H107" s="21">
        <f t="shared" si="32"/>
        <v>4247649.66</v>
      </c>
    </row>
    <row r="108" spans="1:8">
      <c r="A108" s="22"/>
      <c r="B108" s="23" t="s">
        <v>107</v>
      </c>
      <c r="C108" s="24">
        <f t="shared" ref="C108:F108" si="33">C109</f>
        <v>11911304</v>
      </c>
      <c r="D108" s="24">
        <f t="shared" si="33"/>
        <v>634018.99999999814</v>
      </c>
      <c r="E108" s="24">
        <f>E109</f>
        <v>12545322.999999998</v>
      </c>
      <c r="F108" s="24">
        <f t="shared" si="33"/>
        <v>8297673.3399999999</v>
      </c>
      <c r="G108" s="24">
        <f>G109</f>
        <v>6243651.7699999996</v>
      </c>
      <c r="H108" s="25">
        <f>H109</f>
        <v>4247649.66</v>
      </c>
    </row>
    <row r="109" spans="1:8" ht="25.5">
      <c r="A109" s="44"/>
      <c r="B109" s="27" t="s">
        <v>108</v>
      </c>
      <c r="C109" s="28">
        <v>11911304</v>
      </c>
      <c r="D109" s="28">
        <f t="shared" ref="D109" si="34">E109-C109</f>
        <v>634018.99999999814</v>
      </c>
      <c r="E109" s="28">
        <v>12545322.999999998</v>
      </c>
      <c r="F109" s="28">
        <v>8297673.3399999999</v>
      </c>
      <c r="G109" s="28">
        <v>6243651.7699999996</v>
      </c>
      <c r="H109" s="29">
        <v>4247649.66</v>
      </c>
    </row>
    <row r="110" spans="1:8" s="12" customFormat="1" ht="26.25">
      <c r="A110" s="22"/>
      <c r="B110" s="16" t="s">
        <v>109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8">
        <v>0</v>
      </c>
    </row>
    <row r="111" spans="1:8">
      <c r="A111" s="22"/>
      <c r="B111" s="8" t="s">
        <v>110</v>
      </c>
      <c r="C111" s="9">
        <f>C112</f>
        <v>5597495065</v>
      </c>
      <c r="D111" s="10">
        <f t="shared" ref="D111:H112" si="35">D112</f>
        <v>564191163.61000013</v>
      </c>
      <c r="E111" s="10">
        <f t="shared" si="35"/>
        <v>6161686228.6099997</v>
      </c>
      <c r="F111" s="10">
        <f t="shared" si="35"/>
        <v>4155020039.0100002</v>
      </c>
      <c r="G111" s="10">
        <f t="shared" si="35"/>
        <v>4154347000.0100002</v>
      </c>
      <c r="H111" s="11">
        <f t="shared" si="35"/>
        <v>2006666189.6000001</v>
      </c>
    </row>
    <row r="112" spans="1:8">
      <c r="A112" s="22"/>
      <c r="B112" s="13" t="s">
        <v>111</v>
      </c>
      <c r="C112" s="14">
        <f>C113</f>
        <v>5597495065</v>
      </c>
      <c r="D112" s="14">
        <f t="shared" si="35"/>
        <v>564191163.61000013</v>
      </c>
      <c r="E112" s="14">
        <f t="shared" si="35"/>
        <v>6161686228.6099997</v>
      </c>
      <c r="F112" s="14">
        <f t="shared" si="35"/>
        <v>4155020039.0100002</v>
      </c>
      <c r="G112" s="14">
        <f t="shared" si="35"/>
        <v>4154347000.0100002</v>
      </c>
      <c r="H112" s="15">
        <f t="shared" si="35"/>
        <v>2006666189.6000001</v>
      </c>
    </row>
    <row r="113" spans="1:8">
      <c r="A113" s="22"/>
      <c r="B113" s="16" t="s">
        <v>112</v>
      </c>
      <c r="C113" s="17">
        <f>C114+C127</f>
        <v>5597495065</v>
      </c>
      <c r="D113" s="17">
        <f t="shared" ref="D113:H113" si="36">D114+D127</f>
        <v>564191163.61000013</v>
      </c>
      <c r="E113" s="17">
        <f t="shared" si="36"/>
        <v>6161686228.6099997</v>
      </c>
      <c r="F113" s="17">
        <f t="shared" si="36"/>
        <v>4155020039.0100002</v>
      </c>
      <c r="G113" s="17">
        <f t="shared" si="36"/>
        <v>4154347000.0100002</v>
      </c>
      <c r="H113" s="18">
        <f t="shared" si="36"/>
        <v>2006666189.6000001</v>
      </c>
    </row>
    <row r="114" spans="1:8">
      <c r="A114" s="22"/>
      <c r="B114" s="19" t="s">
        <v>113</v>
      </c>
      <c r="C114" s="20">
        <f>C115</f>
        <v>5597495065</v>
      </c>
      <c r="D114" s="20">
        <f t="shared" ref="D114:H114" si="37">D115</f>
        <v>564191163.61000013</v>
      </c>
      <c r="E114" s="20">
        <f t="shared" si="37"/>
        <v>6161686228.6099997</v>
      </c>
      <c r="F114" s="20">
        <f t="shared" si="37"/>
        <v>4155020039.0100002</v>
      </c>
      <c r="G114" s="20">
        <f t="shared" si="37"/>
        <v>4154347000.0100002</v>
      </c>
      <c r="H114" s="21">
        <f t="shared" si="37"/>
        <v>2006666189.6000001</v>
      </c>
    </row>
    <row r="115" spans="1:8">
      <c r="A115" s="22"/>
      <c r="B115" s="23" t="s">
        <v>114</v>
      </c>
      <c r="C115" s="24">
        <f>SUM(C116:C126)</f>
        <v>5597495065</v>
      </c>
      <c r="D115" s="24">
        <f t="shared" ref="D115:H115" si="38">SUM(D116:D126)</f>
        <v>564191163.61000013</v>
      </c>
      <c r="E115" s="24">
        <f t="shared" si="38"/>
        <v>6161686228.6099997</v>
      </c>
      <c r="F115" s="24">
        <f t="shared" si="38"/>
        <v>4155020039.0100002</v>
      </c>
      <c r="G115" s="24">
        <f t="shared" si="38"/>
        <v>4154347000.0100002</v>
      </c>
      <c r="H115" s="25">
        <f t="shared" si="38"/>
        <v>2006666189.6000001</v>
      </c>
    </row>
    <row r="116" spans="1:8">
      <c r="A116" s="42"/>
      <c r="B116" s="27" t="s">
        <v>115</v>
      </c>
      <c r="C116" s="28">
        <v>391063863</v>
      </c>
      <c r="D116" s="28">
        <f t="shared" ref="D116:D126" si="39">E116-C116</f>
        <v>51817339.850000024</v>
      </c>
      <c r="E116" s="28">
        <v>442881202.85000002</v>
      </c>
      <c r="F116" s="28">
        <v>293153193</v>
      </c>
      <c r="G116" s="28">
        <v>293153193</v>
      </c>
      <c r="H116" s="29">
        <v>149728009.84999999</v>
      </c>
    </row>
    <row r="117" spans="1:8">
      <c r="A117" s="42"/>
      <c r="B117" s="27" t="s">
        <v>116</v>
      </c>
      <c r="C117" s="28">
        <v>478755539</v>
      </c>
      <c r="D117" s="28">
        <f t="shared" si="39"/>
        <v>41500879.100000024</v>
      </c>
      <c r="E117" s="28">
        <v>520256418.10000002</v>
      </c>
      <c r="F117" s="28">
        <v>413536887</v>
      </c>
      <c r="G117" s="28">
        <v>413536861</v>
      </c>
      <c r="H117" s="29">
        <v>106719531.09999999</v>
      </c>
    </row>
    <row r="118" spans="1:8">
      <c r="A118" s="42"/>
      <c r="B118" s="27" t="s">
        <v>117</v>
      </c>
      <c r="C118" s="28">
        <v>207354006</v>
      </c>
      <c r="D118" s="28">
        <f t="shared" si="39"/>
        <v>67145579.730000019</v>
      </c>
      <c r="E118" s="28">
        <v>274499585.73000002</v>
      </c>
      <c r="F118" s="28">
        <v>122951992</v>
      </c>
      <c r="G118" s="28">
        <v>122951992</v>
      </c>
      <c r="H118" s="29">
        <v>151547593.73000002</v>
      </c>
    </row>
    <row r="119" spans="1:8">
      <c r="A119" s="42"/>
      <c r="B119" s="27" t="s">
        <v>118</v>
      </c>
      <c r="C119" s="28">
        <v>695047523</v>
      </c>
      <c r="D119" s="28">
        <f t="shared" si="39"/>
        <v>35663881.049999952</v>
      </c>
      <c r="E119" s="28">
        <v>730711404.04999995</v>
      </c>
      <c r="F119" s="28">
        <v>555414622.35000002</v>
      </c>
      <c r="G119" s="28">
        <v>554741609.35000002</v>
      </c>
      <c r="H119" s="29">
        <v>175296781.69999999</v>
      </c>
    </row>
    <row r="120" spans="1:8">
      <c r="A120" s="42"/>
      <c r="B120" s="27" t="s">
        <v>119</v>
      </c>
      <c r="C120" s="28">
        <v>1790735899</v>
      </c>
      <c r="D120" s="28">
        <f t="shared" si="39"/>
        <v>172984151.69000006</v>
      </c>
      <c r="E120" s="28">
        <v>1963720050.6900001</v>
      </c>
      <c r="F120" s="28">
        <v>1301314237.5</v>
      </c>
      <c r="G120" s="28">
        <v>1301314237.5</v>
      </c>
      <c r="H120" s="29">
        <v>662405813.19000006</v>
      </c>
    </row>
    <row r="121" spans="1:8">
      <c r="A121" s="42"/>
      <c r="B121" s="27" t="s">
        <v>120</v>
      </c>
      <c r="C121" s="28">
        <v>277043171</v>
      </c>
      <c r="D121" s="28">
        <f t="shared" si="39"/>
        <v>32955941.939999998</v>
      </c>
      <c r="E121" s="28">
        <v>309999112.94</v>
      </c>
      <c r="F121" s="28">
        <v>238161317.11000001</v>
      </c>
      <c r="G121" s="28">
        <v>238161317.11000001</v>
      </c>
      <c r="H121" s="29">
        <v>71837795.829999998</v>
      </c>
    </row>
    <row r="122" spans="1:8">
      <c r="A122" s="42"/>
      <c r="B122" s="27" t="s">
        <v>121</v>
      </c>
      <c r="C122" s="28">
        <v>229693888</v>
      </c>
      <c r="D122" s="28">
        <f t="shared" si="39"/>
        <v>15753185.900000006</v>
      </c>
      <c r="E122" s="28">
        <v>245447073.90000001</v>
      </c>
      <c r="F122" s="28">
        <v>182565160</v>
      </c>
      <c r="G122" s="28">
        <v>182565160</v>
      </c>
      <c r="H122" s="29">
        <v>62881913.899999999</v>
      </c>
    </row>
    <row r="123" spans="1:8">
      <c r="A123" s="42"/>
      <c r="B123" s="27" t="s">
        <v>122</v>
      </c>
      <c r="C123" s="28">
        <v>781993383</v>
      </c>
      <c r="D123" s="28">
        <f t="shared" si="39"/>
        <v>67499011.149999976</v>
      </c>
      <c r="E123" s="28">
        <v>849492394.14999998</v>
      </c>
      <c r="F123" s="28">
        <v>533235401.05000001</v>
      </c>
      <c r="G123" s="28">
        <v>533235401.05000001</v>
      </c>
      <c r="H123" s="29">
        <v>316256993.10000002</v>
      </c>
    </row>
    <row r="124" spans="1:8">
      <c r="A124" s="42"/>
      <c r="B124" s="27" t="s">
        <v>123</v>
      </c>
      <c r="C124" s="28">
        <v>318681127</v>
      </c>
      <c r="D124" s="28">
        <f t="shared" si="39"/>
        <v>50998287.200000048</v>
      </c>
      <c r="E124" s="28">
        <v>369679414.20000005</v>
      </c>
      <c r="F124" s="28">
        <v>210580031</v>
      </c>
      <c r="G124" s="28">
        <v>210580031</v>
      </c>
      <c r="H124" s="29">
        <v>159099383.19999999</v>
      </c>
    </row>
    <row r="125" spans="1:8">
      <c r="A125" s="42"/>
      <c r="B125" s="27" t="s">
        <v>124</v>
      </c>
      <c r="C125" s="28">
        <v>237626887</v>
      </c>
      <c r="D125" s="28">
        <f t="shared" si="39"/>
        <v>11579268.800000012</v>
      </c>
      <c r="E125" s="28">
        <v>249206155.80000001</v>
      </c>
      <c r="F125" s="28">
        <v>186102367</v>
      </c>
      <c r="G125" s="28">
        <v>186102367</v>
      </c>
      <c r="H125" s="29">
        <v>63103788.799999997</v>
      </c>
    </row>
    <row r="126" spans="1:8">
      <c r="A126" s="42"/>
      <c r="B126" s="27" t="s">
        <v>125</v>
      </c>
      <c r="C126" s="28">
        <v>189499779</v>
      </c>
      <c r="D126" s="28">
        <f t="shared" si="39"/>
        <v>16293637.200000018</v>
      </c>
      <c r="E126" s="28">
        <v>205793416.20000002</v>
      </c>
      <c r="F126" s="28">
        <v>118004831</v>
      </c>
      <c r="G126" s="28">
        <v>118004831</v>
      </c>
      <c r="H126" s="29">
        <v>87788585.200000003</v>
      </c>
    </row>
    <row r="127" spans="1:8" ht="25.5">
      <c r="A127" s="22"/>
      <c r="B127" s="19" t="s">
        <v>49</v>
      </c>
      <c r="C127" s="20">
        <f>SUM(C128:C128)</f>
        <v>0</v>
      </c>
      <c r="D127" s="20">
        <f t="shared" ref="D127:H127" si="40">SUM(D128:D128)</f>
        <v>0</v>
      </c>
      <c r="E127" s="20">
        <f t="shared" si="40"/>
        <v>0</v>
      </c>
      <c r="F127" s="20">
        <f t="shared" si="40"/>
        <v>0</v>
      </c>
      <c r="G127" s="20">
        <f t="shared" si="40"/>
        <v>0</v>
      </c>
      <c r="H127" s="21">
        <f t="shared" si="40"/>
        <v>0</v>
      </c>
    </row>
    <row r="128" spans="1:8" ht="30.6" customHeight="1">
      <c r="A128" s="49"/>
      <c r="B128" s="27" t="s">
        <v>126</v>
      </c>
      <c r="C128" s="28">
        <v>0</v>
      </c>
      <c r="D128" s="28">
        <f t="shared" ref="D128" si="41">E128-C128</f>
        <v>0</v>
      </c>
      <c r="E128" s="28">
        <v>0</v>
      </c>
      <c r="F128" s="28">
        <v>0</v>
      </c>
      <c r="G128" s="28">
        <v>0</v>
      </c>
      <c r="H128" s="29">
        <v>0</v>
      </c>
    </row>
    <row r="129" spans="1:8" ht="16.5" customHeight="1">
      <c r="A129" s="22"/>
      <c r="B129" s="36" t="s">
        <v>127</v>
      </c>
      <c r="C129" s="37">
        <f>C13+C111</f>
        <v>35193042005</v>
      </c>
      <c r="D129" s="37">
        <f t="shared" ref="D129:H129" si="42">D13+D111</f>
        <v>25753034915.52</v>
      </c>
      <c r="E129" s="37">
        <f t="shared" si="42"/>
        <v>60946076920.520004</v>
      </c>
      <c r="F129" s="37">
        <f t="shared" si="42"/>
        <v>44480118105.090004</v>
      </c>
      <c r="G129" s="37">
        <f t="shared" si="42"/>
        <v>41891181792.640007</v>
      </c>
      <c r="H129" s="38">
        <f t="shared" si="42"/>
        <v>16465958815.429998</v>
      </c>
    </row>
    <row r="130" spans="1:8">
      <c r="A130" s="42"/>
      <c r="B130" s="51" t="s">
        <v>128</v>
      </c>
      <c r="C130" s="51"/>
      <c r="D130" s="51"/>
      <c r="E130" s="51"/>
      <c r="F130" s="51"/>
      <c r="G130" s="51"/>
      <c r="H130" s="51"/>
    </row>
    <row r="131" spans="1:8">
      <c r="A131" s="42"/>
      <c r="B131" s="39" t="s">
        <v>129</v>
      </c>
      <c r="C131" s="40"/>
      <c r="D131" s="40"/>
      <c r="E131" s="40"/>
      <c r="F131" s="40"/>
      <c r="G131" s="40"/>
      <c r="H131" s="40"/>
    </row>
    <row r="132" spans="1:8">
      <c r="A132" s="42"/>
      <c r="B132" s="39"/>
      <c r="C132" s="40"/>
      <c r="D132" s="40"/>
      <c r="E132" s="40"/>
      <c r="F132" s="40"/>
      <c r="G132" s="40"/>
      <c r="H132" s="40"/>
    </row>
  </sheetData>
  <mergeCells count="9">
    <mergeCell ref="B130:H130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82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</vt:lpstr>
      <vt:lpstr>'ADMTVA (a)'!Área_de_impresión</vt:lpstr>
      <vt:lpstr>'ADMTVA (a)'!Títulos_a_imprimir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Lillian Avilez</cp:lastModifiedBy>
  <cp:lastPrinted>2020-12-07T22:20:53Z</cp:lastPrinted>
  <dcterms:created xsi:type="dcterms:W3CDTF">2020-12-04T20:24:09Z</dcterms:created>
  <dcterms:modified xsi:type="dcterms:W3CDTF">2020-12-07T22:20:59Z</dcterms:modified>
</cp:coreProperties>
</file>